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05" windowWidth="12555" windowHeight="7185" tabRatio="689" activeTab="0"/>
  </bookViews>
  <sheets>
    <sheet name="1. Past Trend Continuation" sheetId="1" r:id="rId1"/>
    <sheet name="2. Future Goals" sheetId="2" r:id="rId2"/>
  </sheets>
  <definedNames/>
  <calcPr fullCalcOnLoad="1"/>
</workbook>
</file>

<file path=xl/sharedStrings.xml><?xml version="1.0" encoding="utf-8"?>
<sst xmlns="http://schemas.openxmlformats.org/spreadsheetml/2006/main" count="246" uniqueCount="60">
  <si>
    <t xml:space="preserve">Any method </t>
  </si>
  <si>
    <t xml:space="preserve">Any modern method </t>
  </si>
  <si>
    <t xml:space="preserve">Pill </t>
  </si>
  <si>
    <t xml:space="preserve">IUD </t>
  </si>
  <si>
    <t xml:space="preserve">Condom </t>
  </si>
  <si>
    <t>Female St.</t>
  </si>
  <si>
    <t xml:space="preserve">Male St.  </t>
  </si>
  <si>
    <t xml:space="preserve">Any Trad.  </t>
  </si>
  <si>
    <t>MWRA</t>
  </si>
  <si>
    <t>NUMBER OF USERS</t>
  </si>
  <si>
    <t>NUMBER OF ADOPTERS</t>
  </si>
  <si>
    <t>COMMODITIES</t>
  </si>
  <si>
    <t>Assumptions:</t>
  </si>
  <si>
    <t>Date:</t>
  </si>
  <si>
    <t>Population Data Source:</t>
  </si>
  <si>
    <t>CPR Data Source:</t>
  </si>
  <si>
    <t>CPR</t>
  </si>
  <si>
    <t>Title of Scenario:</t>
  </si>
  <si>
    <t>Any Trad. Or Folk</t>
  </si>
  <si>
    <t>Based Upon WRA or MWRA:</t>
  </si>
  <si>
    <t>Geographic Level/Name of Analysis (i.e. national, region, district):</t>
  </si>
  <si>
    <t xml:space="preserve">First Data Point </t>
  </si>
  <si>
    <t xml:space="preserve">Last Data Point </t>
  </si>
  <si>
    <t xml:space="preserve">SURVEY DATA (or estimated data) for Calculating CPR Past Trend </t>
  </si>
  <si>
    <t>All LAPM methods</t>
  </si>
  <si>
    <t>SURVEY DATA or Estimated</t>
  </si>
  <si>
    <t>Input Final Year Projected Prevalence Here</t>
  </si>
  <si>
    <t xml:space="preserve">Future Projections </t>
  </si>
  <si>
    <t xml:space="preserve">Population Data: Number of </t>
  </si>
  <si>
    <t>COMMODITY COSTS</t>
  </si>
  <si>
    <t>Method Specific Discontinuation Rates</t>
  </si>
  <si>
    <t>Most Recent Data Point</t>
  </si>
  <si>
    <t>Population Data                 Number Indicates:</t>
  </si>
  <si>
    <t>Commodity Cost Per Unit ($US)</t>
  </si>
  <si>
    <t>Final Year to be Projected</t>
  </si>
  <si>
    <t>Any Method</t>
  </si>
  <si>
    <t>Estimated Number of Sites Able to Provide Service</t>
  </si>
  <si>
    <t>Any Trad.</t>
  </si>
  <si>
    <t>Difference in Number of Clients Served Monthly Between Final Year Projected and First Year Projected</t>
  </si>
  <si>
    <t>Difference in Annual Number of Commodities Between Final Year Projected and First Year Projected</t>
  </si>
  <si>
    <t>Difference in Annnual Number of Adopters between Final Year Projected and First Year Projected</t>
  </si>
  <si>
    <t>Difference in Annual Number of Users Between Final Year Projected and First Year Projected</t>
  </si>
  <si>
    <t>Difference in Annual Population between Final Year Projected and First Year Projected</t>
  </si>
  <si>
    <t>Difference in Annual Amount of Commodity Costs Between Final Year Projected and First Year Projected</t>
  </si>
  <si>
    <t>Implant - Norplant, Jadelle</t>
  </si>
  <si>
    <t>Implant - Implanon</t>
  </si>
  <si>
    <t>Pill cycles</t>
  </si>
  <si>
    <t>CYP Factor</t>
  </si>
  <si>
    <t>SERVICE PROVISION: ESTIMATED CLIENT LOAD PER MONTH PER SITE</t>
  </si>
  <si>
    <t>Standard Days Method</t>
  </si>
  <si>
    <t>Commodities Per User</t>
  </si>
  <si>
    <t>Average Annual Increase/Decrease Based on Projected Scenario (based on final year projected and most recent data point)</t>
  </si>
  <si>
    <t>Injection - two-month</t>
  </si>
  <si>
    <t>Injection - three-month</t>
  </si>
  <si>
    <t>CYP</t>
  </si>
  <si>
    <t>Difference in CYP Between Final Year Projected and First Year Projected</t>
  </si>
  <si>
    <t>Estimated Client VISITS Per Year</t>
  </si>
  <si>
    <t>Projected Past Trend Continuation</t>
  </si>
  <si>
    <t xml:space="preserve">Average Annual Increase/Decrease for Past Trend to be Used in Formulas for Projections </t>
  </si>
  <si>
    <t>Estimated Visits Per Client Per Year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</si>
</sst>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00_);_(* \(#,##0.000\);_(* &quot;-&quot;???_);_(@_)"/>
    <numFmt numFmtId="170" formatCode="_(* #,##0.0000_);_(* \(#,##0.0000\);_(* &quot;-&quot;??_);_(@_)"/>
    <numFmt numFmtId="171" formatCode="_(* #,##0.0_);_(* \(#,##0.0\);_(* &quot;-&quot;??_);_(@_)"/>
    <numFmt numFmtId="172" formatCode="_(* #,##0_);_(* \(#,##0\);_(* &quot;-&quot;??_);_(@_)"/>
    <numFmt numFmtId="173" formatCode="_(* #,##0.0_);_(* \(#,##0.0\);_(* &quot;-&quot;?_);_(@_)"/>
    <numFmt numFmtId="174" formatCode="0.0"/>
    <numFmt numFmtId="175" formatCode="#,##0.0_);\(#,##0.0\)"/>
    <numFmt numFmtId="176" formatCode="_(* #,##0.00000_);_(* \(#,##0.00000\);_(* &quot;-&quot;??_);_(@_)"/>
    <numFmt numFmtId="177" formatCode="&quot;$&quot;#,##0;\-&quot;$&quot;#,##0"/>
    <numFmt numFmtId="178" formatCode="&quot;$&quot;#,##0;[Red]\-&quot;$&quot;#,##0"/>
    <numFmt numFmtId="179" formatCode="&quot;$&quot;#,##0.00;\-&quot;$&quot;#,##0.00"/>
    <numFmt numFmtId="180" formatCode="&quot;$&quot;#,##0.00;[Red]\-&quot;$&quot;#,##0.00"/>
    <numFmt numFmtId="181" formatCode="_-&quot;$&quot;* #,##0_-;\-&quot;$&quot;* #,##0_-;_-&quot;$&quot;* &quot;-&quot;_-;_-@_-"/>
    <numFmt numFmtId="182" formatCode="_-* #,##0_-;\-* #,##0_-;_-* &quot;-&quot;_-;_-@_-"/>
    <numFmt numFmtId="183" formatCode="_-&quot;$&quot;* #,##0.00_-;\-&quot;$&quot;* #,##0.00_-;_-&quot;$&quot;* &quot;-&quot;??_-;_-@_-"/>
    <numFmt numFmtId="184" formatCode="_-* #,##0.00_-;\-* #,##0.00_-;_-* &quot;-&quot;??_-;_-@_-"/>
    <numFmt numFmtId="185" formatCode="_-* #,##0.0_-;\-* #,##0.0_-;_-* &quot;-&quot;??_-;_-@_-"/>
    <numFmt numFmtId="186" formatCode="_-* #,##0_-;\-* #,##0_-;_-* &quot;-&quot;??_-;_-@_-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_-* #,##0.000000_-;\-* #,##0.000000_-;_-* &quot;-&quot;??_-;_-@_-"/>
    <numFmt numFmtId="191" formatCode="0.000"/>
    <numFmt numFmtId="192" formatCode="0.0000"/>
    <numFmt numFmtId="193" formatCode="#,##0.0"/>
    <numFmt numFmtId="194" formatCode="#,##0.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b/>
      <sz val="16"/>
      <name val="Arial"/>
      <family val="2"/>
    </font>
    <font>
      <b/>
      <sz val="3.25"/>
      <name val="Arial"/>
      <family val="0"/>
    </font>
    <font>
      <sz val="2.75"/>
      <name val="Arial"/>
      <family val="0"/>
    </font>
    <font>
      <sz val="2.5"/>
      <name val="Arial"/>
      <family val="0"/>
    </font>
    <font>
      <sz val="3"/>
      <name val="Arial"/>
      <family val="0"/>
    </font>
    <font>
      <sz val="2"/>
      <name val="Arial"/>
      <family val="0"/>
    </font>
    <font>
      <sz val="11.5"/>
      <name val="Arial"/>
      <family val="0"/>
    </font>
    <font>
      <sz val="11.75"/>
      <name val="Arial"/>
      <family val="0"/>
    </font>
    <font>
      <sz val="8"/>
      <name val="Arial"/>
      <family val="2"/>
    </font>
    <font>
      <sz val="11"/>
      <name val="Arial"/>
      <family val="0"/>
    </font>
    <font>
      <sz val="11.25"/>
      <name val="Arial"/>
      <family val="0"/>
    </font>
    <font>
      <sz val="8.5"/>
      <name val="Arial"/>
      <family val="2"/>
    </font>
    <font>
      <b/>
      <sz val="15"/>
      <name val="Arial"/>
      <family val="2"/>
    </font>
    <font>
      <b/>
      <sz val="14.75"/>
      <name val="Arial"/>
      <family val="2"/>
    </font>
    <font>
      <b/>
      <sz val="13"/>
      <name val="Arial"/>
      <family val="2"/>
    </font>
    <font>
      <b/>
      <sz val="12.75"/>
      <name val="Arial"/>
      <family val="2"/>
    </font>
    <font>
      <b/>
      <sz val="19.5"/>
      <name val="Arial"/>
      <family val="2"/>
    </font>
    <font>
      <b/>
      <sz val="19"/>
      <name val="Arial"/>
      <family val="2"/>
    </font>
    <font>
      <b/>
      <sz val="19.25"/>
      <name val="Arial"/>
      <family val="2"/>
    </font>
    <font>
      <b/>
      <sz val="18"/>
      <name val="Arial"/>
      <family val="2"/>
    </font>
    <font>
      <b/>
      <sz val="16.75"/>
      <name val="Arial"/>
      <family val="2"/>
    </font>
    <font>
      <b/>
      <sz val="15.25"/>
      <name val="Arial"/>
      <family val="2"/>
    </font>
    <font>
      <sz val="10.25"/>
      <name val="Arial"/>
      <family val="0"/>
    </font>
    <font>
      <b/>
      <sz val="18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49" fontId="3" fillId="0" borderId="0" xfId="15" applyNumberFormat="1" applyFont="1" applyAlignment="1">
      <alignment/>
    </xf>
    <xf numFmtId="49" fontId="0" fillId="0" borderId="0" xfId="15" applyNumberFormat="1" applyFont="1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Alignment="1">
      <alignment/>
    </xf>
    <xf numFmtId="49" fontId="0" fillId="0" borderId="0" xfId="15" applyNumberFormat="1" applyFont="1" applyAlignment="1">
      <alignment/>
    </xf>
    <xf numFmtId="0" fontId="0" fillId="0" borderId="0" xfId="0" applyFont="1" applyAlignment="1">
      <alignment horizontal="left"/>
    </xf>
    <xf numFmtId="171" fontId="0" fillId="0" borderId="0" xfId="15" applyNumberFormat="1" applyFont="1" applyAlignment="1">
      <alignment/>
    </xf>
    <xf numFmtId="171" fontId="0" fillId="0" borderId="0" xfId="15" applyNumberFormat="1" applyFont="1" applyAlignment="1">
      <alignment/>
    </xf>
    <xf numFmtId="0" fontId="3" fillId="0" borderId="0" xfId="0" applyFont="1" applyFill="1" applyAlignment="1">
      <alignment/>
    </xf>
    <xf numFmtId="43" fontId="0" fillId="0" borderId="0" xfId="15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43" fontId="0" fillId="0" borderId="0" xfId="15" applyFont="1" applyAlignment="1">
      <alignment horizontal="right"/>
    </xf>
    <xf numFmtId="43" fontId="0" fillId="0" borderId="0" xfId="15" applyFont="1" applyFill="1" applyAlignment="1">
      <alignment/>
    </xf>
    <xf numFmtId="3" fontId="0" fillId="0" borderId="0" xfId="15" applyNumberFormat="1" applyFont="1" applyAlignment="1">
      <alignment/>
    </xf>
    <xf numFmtId="3" fontId="0" fillId="0" borderId="0" xfId="15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171" fontId="3" fillId="0" borderId="0" xfId="15" applyNumberFormat="1" applyFont="1" applyAlignment="1">
      <alignment/>
    </xf>
    <xf numFmtId="43" fontId="0" fillId="0" borderId="0" xfId="0" applyNumberFormat="1" applyFont="1" applyFill="1" applyAlignment="1">
      <alignment/>
    </xf>
    <xf numFmtId="171" fontId="0" fillId="0" borderId="0" xfId="15" applyNumberFormat="1" applyFont="1" applyFill="1" applyAlignment="1">
      <alignment/>
    </xf>
    <xf numFmtId="43" fontId="0" fillId="0" borderId="0" xfId="0" applyNumberFormat="1" applyFont="1" applyAlignment="1">
      <alignment horizontal="right"/>
    </xf>
    <xf numFmtId="39" fontId="0" fillId="0" borderId="0" xfId="15" applyNumberFormat="1" applyFont="1" applyAlignment="1">
      <alignment horizontal="right"/>
    </xf>
    <xf numFmtId="49" fontId="3" fillId="0" borderId="0" xfId="15" applyNumberFormat="1" applyFont="1" applyAlignment="1">
      <alignment horizontal="right" wrapText="1"/>
    </xf>
    <xf numFmtId="49" fontId="3" fillId="0" borderId="0" xfId="15" applyNumberFormat="1" applyFont="1" applyFill="1" applyAlignment="1">
      <alignment horizontal="right"/>
    </xf>
    <xf numFmtId="171" fontId="0" fillId="0" borderId="0" xfId="15" applyNumberFormat="1" applyFont="1" applyFill="1" applyAlignment="1">
      <alignment/>
    </xf>
    <xf numFmtId="49" fontId="3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3" fontId="0" fillId="0" borderId="0" xfId="15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0" fontId="3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3" fillId="3" borderId="0" xfId="0" applyFont="1" applyFill="1" applyAlignment="1">
      <alignment wrapText="1"/>
    </xf>
    <xf numFmtId="43" fontId="0" fillId="3" borderId="0" xfId="15" applyFont="1" applyFill="1" applyAlignment="1">
      <alignment/>
    </xf>
    <xf numFmtId="43" fontId="0" fillId="3" borderId="0" xfId="15" applyNumberFormat="1" applyFont="1" applyFill="1" applyAlignment="1">
      <alignment horizontal="right"/>
    </xf>
    <xf numFmtId="49" fontId="3" fillId="3" borderId="0" xfId="15" applyNumberFormat="1" applyFont="1" applyFill="1" applyAlignment="1">
      <alignment horizontal="right"/>
    </xf>
    <xf numFmtId="171" fontId="0" fillId="3" borderId="0" xfId="15" applyNumberFormat="1" applyFont="1" applyFill="1" applyAlignment="1">
      <alignment/>
    </xf>
    <xf numFmtId="49" fontId="3" fillId="3" borderId="0" xfId="15" applyNumberFormat="1" applyFont="1" applyFill="1" applyAlignment="1">
      <alignment/>
    </xf>
    <xf numFmtId="3" fontId="0" fillId="3" borderId="0" xfId="15" applyNumberFormat="1" applyFont="1" applyFill="1" applyAlignment="1">
      <alignment/>
    </xf>
    <xf numFmtId="3" fontId="0" fillId="3" borderId="0" xfId="15" applyNumberFormat="1" applyFont="1" applyFill="1" applyAlignment="1">
      <alignment/>
    </xf>
    <xf numFmtId="3" fontId="0" fillId="3" borderId="0" xfId="0" applyNumberFormat="1" applyFont="1" applyFill="1" applyAlignment="1">
      <alignment/>
    </xf>
    <xf numFmtId="3" fontId="0" fillId="3" borderId="0" xfId="0" applyNumberFormat="1" applyFont="1" applyFill="1" applyAlignment="1">
      <alignment horizontal="left"/>
    </xf>
    <xf numFmtId="0" fontId="0" fillId="3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wrapText="1"/>
    </xf>
    <xf numFmtId="0" fontId="3" fillId="2" borderId="0" xfId="0" applyFont="1" applyFill="1" applyAlignment="1">
      <alignment/>
    </xf>
    <xf numFmtId="171" fontId="0" fillId="2" borderId="0" xfId="15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171" fontId="0" fillId="2" borderId="0" xfId="15" applyNumberFormat="1" applyFont="1" applyFill="1" applyAlignment="1">
      <alignment/>
    </xf>
    <xf numFmtId="43" fontId="0" fillId="2" borderId="0" xfId="15" applyNumberFormat="1" applyFont="1" applyFill="1" applyAlignment="1">
      <alignment horizontal="right"/>
    </xf>
    <xf numFmtId="43" fontId="0" fillId="2" borderId="0" xfId="15" applyFont="1" applyFill="1" applyAlignment="1">
      <alignment/>
    </xf>
    <xf numFmtId="0" fontId="3" fillId="0" borderId="0" xfId="15" applyNumberFormat="1" applyFont="1" applyAlignment="1">
      <alignment horizontal="right" wrapText="1"/>
    </xf>
    <xf numFmtId="0" fontId="5" fillId="0" borderId="0" xfId="0" applyFont="1" applyFill="1" applyAlignment="1">
      <alignment/>
    </xf>
    <xf numFmtId="185" fontId="6" fillId="0" borderId="0" xfId="17" applyNumberFormat="1" applyFont="1" applyFill="1" applyAlignment="1">
      <alignment horizontal="left"/>
    </xf>
    <xf numFmtId="1" fontId="3" fillId="2" borderId="0" xfId="15" applyNumberFormat="1" applyFont="1" applyFill="1" applyAlignment="1">
      <alignment horizontal="right" wrapText="1"/>
    </xf>
    <xf numFmtId="1" fontId="3" fillId="0" borderId="0" xfId="15" applyNumberFormat="1" applyFont="1" applyFill="1" applyAlignment="1">
      <alignment horizontal="right" wrapText="1"/>
    </xf>
    <xf numFmtId="39" fontId="0" fillId="3" borderId="0" xfId="15" applyNumberFormat="1" applyFont="1" applyFill="1" applyAlignment="1">
      <alignment/>
    </xf>
    <xf numFmtId="39" fontId="0" fillId="4" borderId="0" xfId="15" applyNumberFormat="1" applyFont="1" applyFill="1" applyAlignment="1" applyProtection="1">
      <alignment horizontal="right"/>
      <protection locked="0"/>
    </xf>
    <xf numFmtId="39" fontId="0" fillId="4" borderId="0" xfId="0" applyNumberFormat="1" applyFont="1" applyFill="1" applyAlignment="1" applyProtection="1">
      <alignment horizontal="right"/>
      <protection locked="0"/>
    </xf>
    <xf numFmtId="3" fontId="0" fillId="3" borderId="0" xfId="0" applyNumberFormat="1" applyFont="1" applyFill="1" applyAlignment="1">
      <alignment/>
    </xf>
    <xf numFmtId="0" fontId="3" fillId="0" borderId="0" xfId="0" applyFont="1" applyAlignment="1">
      <alignment wrapText="1"/>
    </xf>
    <xf numFmtId="172" fontId="0" fillId="0" borderId="0" xfId="15" applyNumberFormat="1" applyFill="1" applyAlignment="1">
      <alignment/>
    </xf>
    <xf numFmtId="172" fontId="0" fillId="0" borderId="0" xfId="15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4" fillId="3" borderId="0" xfId="0" applyFont="1" applyFill="1" applyAlignment="1">
      <alignment/>
    </xf>
    <xf numFmtId="43" fontId="0" fillId="0" borderId="0" xfId="15" applyFont="1" applyFill="1" applyAlignment="1">
      <alignment horizontal="right"/>
    </xf>
    <xf numFmtId="0" fontId="3" fillId="4" borderId="0" xfId="0" applyFont="1" applyFill="1" applyAlignment="1">
      <alignment wrapText="1"/>
    </xf>
    <xf numFmtId="0" fontId="0" fillId="0" borderId="0" xfId="0" applyFont="1" applyAlignment="1">
      <alignment/>
    </xf>
    <xf numFmtId="43" fontId="0" fillId="2" borderId="0" xfId="15" applyFont="1" applyFill="1" applyAlignment="1">
      <alignment/>
    </xf>
    <xf numFmtId="4" fontId="0" fillId="0" borderId="0" xfId="0" applyNumberFormat="1" applyFont="1" applyFill="1" applyAlignment="1">
      <alignment horizontal="right"/>
    </xf>
    <xf numFmtId="0" fontId="0" fillId="3" borderId="0" xfId="0" applyFont="1" applyFill="1" applyAlignment="1">
      <alignment/>
    </xf>
    <xf numFmtId="49" fontId="3" fillId="0" borderId="0" xfId="15" applyNumberFormat="1" applyFont="1" applyAlignment="1">
      <alignment wrapText="1"/>
    </xf>
    <xf numFmtId="39" fontId="0" fillId="0" borderId="0" xfId="0" applyNumberFormat="1" applyFont="1" applyAlignment="1">
      <alignment horizontal="right"/>
    </xf>
    <xf numFmtId="39" fontId="0" fillId="0" borderId="0" xfId="15" applyNumberFormat="1" applyFont="1" applyAlignment="1">
      <alignment/>
    </xf>
    <xf numFmtId="1" fontId="3" fillId="0" borderId="0" xfId="0" applyNumberFormat="1" applyFont="1" applyFill="1" applyAlignment="1">
      <alignment/>
    </xf>
    <xf numFmtId="171" fontId="0" fillId="0" borderId="0" xfId="15" applyNumberFormat="1" applyFont="1" applyFill="1" applyAlignment="1">
      <alignment/>
    </xf>
    <xf numFmtId="37" fontId="0" fillId="0" borderId="0" xfId="15" applyNumberFormat="1" applyFont="1" applyAlignment="1">
      <alignment horizontal="right"/>
    </xf>
    <xf numFmtId="37" fontId="0" fillId="0" borderId="0" xfId="15" applyNumberFormat="1" applyFont="1" applyAlignment="1">
      <alignment/>
    </xf>
    <xf numFmtId="41" fontId="0" fillId="0" borderId="0" xfId="0" applyNumberFormat="1" applyFont="1" applyFill="1" applyAlignment="1">
      <alignment/>
    </xf>
    <xf numFmtId="0" fontId="6" fillId="2" borderId="0" xfId="0" applyFont="1" applyFill="1" applyAlignment="1">
      <alignment horizontal="center" vertical="center" wrapText="1"/>
    </xf>
    <xf numFmtId="41" fontId="0" fillId="0" borderId="0" xfId="0" applyNumberFormat="1" applyFont="1" applyAlignment="1">
      <alignment/>
    </xf>
    <xf numFmtId="0" fontId="3" fillId="3" borderId="0" xfId="0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43" fontId="0" fillId="2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41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9" fontId="0" fillId="3" borderId="0" xfId="15" applyNumberFormat="1" applyFont="1" applyFill="1" applyAlignment="1">
      <alignment horizontal="right"/>
    </xf>
    <xf numFmtId="39" fontId="0" fillId="3" borderId="0" xfId="0" applyNumberFormat="1" applyFont="1" applyFill="1" applyAlignment="1">
      <alignment horizontal="right"/>
    </xf>
    <xf numFmtId="43" fontId="0" fillId="3" borderId="0" xfId="15" applyFont="1" applyFill="1" applyAlignment="1">
      <alignment horizontal="right"/>
    </xf>
    <xf numFmtId="172" fontId="0" fillId="3" borderId="0" xfId="15" applyNumberFormat="1" applyFill="1" applyAlignment="1">
      <alignment/>
    </xf>
    <xf numFmtId="41" fontId="0" fillId="3" borderId="0" xfId="0" applyNumberFormat="1" applyFont="1" applyFill="1" applyAlignment="1">
      <alignment/>
    </xf>
    <xf numFmtId="41" fontId="0" fillId="3" borderId="0" xfId="0" applyNumberFormat="1" applyFont="1" applyFill="1" applyAlignment="1">
      <alignment/>
    </xf>
    <xf numFmtId="3" fontId="0" fillId="3" borderId="0" xfId="0" applyNumberFormat="1" applyFont="1" applyFill="1" applyAlignment="1">
      <alignment/>
    </xf>
    <xf numFmtId="172" fontId="3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7" fillId="2" borderId="0" xfId="0" applyFont="1" applyFill="1" applyAlignment="1">
      <alignment horizontal="centerContinuous"/>
    </xf>
    <xf numFmtId="3" fontId="3" fillId="0" borderId="0" xfId="0" applyNumberFormat="1" applyFont="1" applyAlignment="1">
      <alignment/>
    </xf>
    <xf numFmtId="3" fontId="0" fillId="0" borderId="0" xfId="0" applyNumberFormat="1" applyFont="1" applyFill="1" applyAlignment="1">
      <alignment horizontal="right"/>
    </xf>
    <xf numFmtId="37" fontId="0" fillId="5" borderId="0" xfId="15" applyNumberFormat="1" applyFont="1" applyFill="1" applyAlignment="1" applyProtection="1">
      <alignment/>
      <protection/>
    </xf>
    <xf numFmtId="39" fontId="0" fillId="6" borderId="0" xfId="15" applyNumberFormat="1" applyFont="1" applyFill="1" applyAlignment="1" applyProtection="1">
      <alignment/>
      <protection/>
    </xf>
    <xf numFmtId="43" fontId="0" fillId="0" borderId="0" xfId="15" applyFont="1" applyFill="1" applyAlignment="1" applyProtection="1">
      <alignment/>
      <protection/>
    </xf>
    <xf numFmtId="0" fontId="3" fillId="4" borderId="0" xfId="15" applyNumberFormat="1" applyFont="1" applyFill="1" applyAlignment="1" applyProtection="1">
      <alignment horizontal="right" wrapText="1"/>
      <protection locked="0"/>
    </xf>
    <xf numFmtId="171" fontId="3" fillId="4" borderId="0" xfId="15" applyNumberFormat="1" applyFont="1" applyFill="1" applyAlignment="1" applyProtection="1">
      <alignment/>
      <protection locked="0"/>
    </xf>
    <xf numFmtId="172" fontId="0" fillId="4" borderId="0" xfId="15" applyNumberFormat="1" applyFill="1" applyAlignment="1" applyProtection="1">
      <alignment/>
      <protection locked="0"/>
    </xf>
    <xf numFmtId="171" fontId="3" fillId="0" borderId="0" xfId="15" applyNumberFormat="1" applyFont="1" applyFill="1" applyAlignment="1" applyProtection="1">
      <alignment/>
      <protection locked="0"/>
    </xf>
    <xf numFmtId="171" fontId="3" fillId="3" borderId="0" xfId="15" applyNumberFormat="1" applyFont="1" applyFill="1" applyAlignment="1" applyProtection="1">
      <alignment/>
      <protection locked="0"/>
    </xf>
    <xf numFmtId="3" fontId="0" fillId="4" borderId="0" xfId="15" applyNumberFormat="1" applyFont="1" applyFill="1" applyAlignment="1" applyProtection="1">
      <alignment/>
      <protection locked="0"/>
    </xf>
    <xf numFmtId="3" fontId="0" fillId="4" borderId="0" xfId="0" applyNumberFormat="1" applyFont="1" applyFill="1" applyAlignment="1" applyProtection="1">
      <alignment/>
      <protection locked="0"/>
    </xf>
    <xf numFmtId="172" fontId="0" fillId="4" borderId="0" xfId="15" applyNumberFormat="1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" fontId="0" fillId="4" borderId="0" xfId="15" applyNumberFormat="1" applyFont="1" applyFill="1" applyAlignment="1" applyProtection="1">
      <alignment/>
      <protection locked="0"/>
    </xf>
    <xf numFmtId="4" fontId="0" fillId="4" borderId="0" xfId="15" applyNumberFormat="1" applyFont="1" applyFill="1" applyAlignment="1" applyProtection="1">
      <alignment/>
      <protection locked="0"/>
    </xf>
    <xf numFmtId="4" fontId="0" fillId="4" borderId="0" xfId="0" applyNumberFormat="1" applyFont="1" applyFill="1" applyAlignment="1" applyProtection="1">
      <alignment/>
      <protection locked="0"/>
    </xf>
    <xf numFmtId="4" fontId="0" fillId="4" borderId="0" xfId="0" applyNumberFormat="1" applyFont="1" applyFill="1" applyAlignment="1" applyProtection="1">
      <alignment horizontal="right"/>
      <protection locked="0"/>
    </xf>
    <xf numFmtId="3" fontId="0" fillId="4" borderId="0" xfId="15" applyNumberFormat="1" applyFont="1" applyFill="1" applyAlignment="1" applyProtection="1">
      <alignment/>
      <protection locked="0"/>
    </xf>
    <xf numFmtId="0" fontId="3" fillId="4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right"/>
      <protection locked="0"/>
    </xf>
    <xf numFmtId="4" fontId="0" fillId="4" borderId="0" xfId="15" applyNumberFormat="1" applyFont="1" applyFill="1" applyAlignment="1" applyProtection="1">
      <alignment horizontal="right"/>
      <protection locked="0"/>
    </xf>
    <xf numFmtId="4" fontId="0" fillId="0" borderId="0" xfId="0" applyNumberFormat="1" applyFont="1" applyFill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wrapText="1"/>
      <protection locked="0"/>
    </xf>
    <xf numFmtId="1" fontId="3" fillId="4" borderId="0" xfId="15" applyNumberFormat="1" applyFont="1" applyFill="1" applyAlignment="1" applyProtection="1">
      <alignment/>
      <protection locked="0"/>
    </xf>
    <xf numFmtId="0" fontId="3" fillId="4" borderId="0" xfId="0" applyFont="1" applyFill="1" applyAlignment="1" applyProtection="1">
      <alignment/>
      <protection locked="0"/>
    </xf>
    <xf numFmtId="172" fontId="0" fillId="3" borderId="0" xfId="15" applyNumberFormat="1" applyFill="1" applyAlignment="1" applyProtection="1">
      <alignment/>
      <protection locked="0"/>
    </xf>
    <xf numFmtId="172" fontId="0" fillId="0" borderId="0" xfId="0" applyNumberFormat="1" applyFont="1" applyAlignment="1" applyProtection="1">
      <alignment/>
      <protection locked="0"/>
    </xf>
    <xf numFmtId="43" fontId="0" fillId="4" borderId="0" xfId="15" applyFont="1" applyFill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85" fontId="6" fillId="7" borderId="1" xfId="17" applyNumberFormat="1" applyFont="1" applyFill="1" applyBorder="1" applyAlignment="1" applyProtection="1">
      <alignment horizontal="left"/>
      <protection locked="0"/>
    </xf>
    <xf numFmtId="185" fontId="6" fillId="7" borderId="1" xfId="17" applyNumberFormat="1" applyFont="1" applyFill="1" applyBorder="1" applyAlignment="1" applyProtection="1">
      <alignment horizontal="left" wrapText="1"/>
      <protection locked="0"/>
    </xf>
    <xf numFmtId="1" fontId="0" fillId="0" borderId="0" xfId="0" applyNumberFormat="1" applyFont="1" applyAlignment="1" applyProtection="1">
      <alignment/>
      <protection locked="0"/>
    </xf>
    <xf numFmtId="0" fontId="6" fillId="3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 applyProtection="1">
      <alignment horizontal="left"/>
      <protection locked="0"/>
    </xf>
    <xf numFmtId="0" fontId="5" fillId="4" borderId="4" xfId="0" applyFont="1" applyFill="1" applyBorder="1" applyAlignment="1" applyProtection="1">
      <alignment horizontal="left"/>
      <protection locked="0"/>
    </xf>
    <xf numFmtId="0" fontId="3" fillId="3" borderId="0" xfId="0" applyFont="1" applyFill="1" applyAlignment="1">
      <alignment horizontal="center" wrapText="1"/>
    </xf>
    <xf numFmtId="0" fontId="5" fillId="4" borderId="2" xfId="0" applyFont="1" applyFill="1" applyBorder="1" applyAlignment="1" applyProtection="1">
      <alignment horizontal="left" wrapText="1"/>
      <protection locked="0"/>
    </xf>
    <xf numFmtId="0" fontId="5" fillId="4" borderId="3" xfId="0" applyFont="1" applyFill="1" applyBorder="1" applyAlignment="1" applyProtection="1">
      <alignment horizontal="left" wrapText="1"/>
      <protection locked="0"/>
    </xf>
    <xf numFmtId="0" fontId="5" fillId="4" borderId="5" xfId="0" applyFont="1" applyFill="1" applyBorder="1" applyAlignment="1" applyProtection="1">
      <alignment horizontal="left" wrapText="1"/>
      <protection locked="0"/>
    </xf>
    <xf numFmtId="0" fontId="5" fillId="4" borderId="6" xfId="0" applyFont="1" applyFill="1" applyBorder="1" applyAlignment="1" applyProtection="1">
      <alignment horizontal="left" wrapText="1"/>
      <protection locked="0"/>
    </xf>
  </cellXfs>
  <cellStyles count="9">
    <cellStyle name="Normal" xfId="0"/>
    <cellStyle name="Comma" xfId="15"/>
    <cellStyle name="Comma [0]" xfId="16"/>
    <cellStyle name="Comma_Prev by method by region 1996 All Women" xfId="17"/>
    <cellStyle name="Currency" xfId="18"/>
    <cellStyle name="Currency [0]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Rasjhahi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'1. Past Trend Continuation'!$I$14</c:f>
              <c:strCache>
                <c:ptCount val="1"/>
                <c:pt idx="0">
                  <c:v>2.80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Continuation'!$A$15:$A$30</c:f>
              <c:strCache/>
            </c:strRef>
          </c:cat>
          <c:val>
            <c:numRef>
              <c:f>'1. Past Trend Continuation'!$I$15:$I$31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'1. Past Trend Continuation'!$J$14</c:f>
              <c:strCache>
                <c:ptCount val="1"/>
                <c:pt idx="0">
                  <c:v>3.00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Continuation'!$A$15:$A$30</c:f>
              <c:strCache/>
            </c:strRef>
          </c:cat>
          <c:val>
            <c:numRef>
              <c:f>'1. Past Trend Continuation'!$J$15:$J$31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'1. Past Trend Continuation'!$K$14</c:f>
              <c:strCache>
                <c:ptCount val="1"/>
                <c:pt idx="0">
                  <c:v>3.20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Continuation'!$A$15:$A$30</c:f>
              <c:strCache/>
            </c:strRef>
          </c:cat>
          <c:val>
            <c:numRef>
              <c:f>'1. Past Trend Continuation'!$K$15:$K$31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'1. Past Trend Continuation'!$L$14</c:f>
              <c:strCache>
                <c:ptCount val="1"/>
                <c:pt idx="0">
                  <c:v>3.40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Continuation'!$A$15:$A$30</c:f>
              <c:strCache/>
            </c:strRef>
          </c:cat>
          <c:val>
            <c:numRef>
              <c:f>'1. Past Trend Continuation'!$L$15:$L$31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'1. Past Trend Continuation'!$M$14</c:f>
              <c:strCache>
                <c:ptCount val="1"/>
                <c:pt idx="0">
                  <c:v>3.60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Continuation'!$A$15:$A$30</c:f>
              <c:strCache/>
            </c:strRef>
          </c:cat>
          <c:val>
            <c:numRef>
              <c:f>'1. Past Trend Continuation'!$M$15:$M$31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'1. Past Trend Continuation'!$N$14</c:f>
              <c:strCache>
                <c:ptCount val="1"/>
                <c:pt idx="0">
                  <c:v>3.80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Continuation'!$A$15:$A$30</c:f>
              <c:strCache/>
            </c:strRef>
          </c:cat>
          <c:val>
            <c:numRef>
              <c:f>'1. Past Trend Continuation'!$N$15:$N$31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'1. Past Trend Continuation'!$O$14</c:f>
              <c:strCache>
                <c:ptCount val="1"/>
                <c:pt idx="0">
                  <c:v>4.00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Continuation'!$A$15:$A$30</c:f>
              <c:strCache/>
            </c:strRef>
          </c:cat>
          <c:val>
            <c:numRef>
              <c:f>'1. Past Trend Continuation'!$O$15:$O$31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'1. Past Trend Continuation'!$P$14</c:f>
              <c:strCache>
                <c:ptCount val="1"/>
                <c:pt idx="0">
                  <c:v>4.20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Continuation'!$A$15:$A$30</c:f>
              <c:strCache/>
            </c:strRef>
          </c:cat>
          <c:val>
            <c:numRef>
              <c:f>'1. Past Trend Continuation'!$P$15:$P$31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'1. Past Trend Continuation'!$Q$14</c:f>
              <c:strCache>
                <c:ptCount val="1"/>
                <c:pt idx="0">
                  <c:v>4.40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Continuation'!$A$15:$A$30</c:f>
              <c:strCache/>
            </c:strRef>
          </c:cat>
          <c:val>
            <c:numRef>
              <c:f>'1. Past Trend Continuation'!$Q$15:$Q$31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'1. Past Trend Continuation'!$R$14</c:f>
              <c:strCache>
                <c:ptCount val="1"/>
                <c:pt idx="0">
                  <c:v>4.60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Continuation'!$A$15:$A$30</c:f>
              <c:strCache/>
            </c:strRef>
          </c:cat>
          <c:val>
            <c:numRef>
              <c:f>'1. Past Trend Continuation'!$R$15:$R$31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6974329"/>
        <c:axId val="62768962"/>
      </c:lineChart>
      <c:catAx>
        <c:axId val="6974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68962"/>
        <c:crosses val="autoZero"/>
        <c:auto val="1"/>
        <c:lblOffset val="100"/>
        <c:noMultiLvlLbl val="0"/>
      </c:catAx>
      <c:valAx>
        <c:axId val="62768962"/>
        <c:scaling>
          <c:orientation val="minMax"/>
          <c:max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74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Assumed Trends for CPR, by Method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125"/>
          <c:w val="0.759"/>
          <c:h val="0.89525"/>
        </c:manualLayout>
      </c:layout>
      <c:lineChart>
        <c:grouping val="standard"/>
        <c:varyColors val="0"/>
        <c:ser>
          <c:idx val="1"/>
          <c:order val="0"/>
          <c:tx>
            <c:strRef>
              <c:f>'1. Past Trend Continuation'!$A$14</c:f>
              <c:strCache>
                <c:ptCount val="1"/>
                <c:pt idx="0">
                  <c:v>Pill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Continuation'!$F$13:$AE$13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Continuation'!$F$14:$AE$14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'1. Past Trend Continuation'!$A$15</c:f>
              <c:strCache>
                <c:ptCount val="1"/>
                <c:pt idx="0">
                  <c:v>Injection - two-month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Continuation'!$F$13:$AE$13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Continuation'!$F$15:$AE$15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'1. Past Trend Continuation'!$A$16</c:f>
              <c:strCache>
                <c:ptCount val="1"/>
                <c:pt idx="0">
                  <c:v>Injection - three-month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Continuation'!$F$13:$AE$13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Continuation'!$F$16:$AE$16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'1. Past Trend Continuation'!$A$17</c:f>
              <c:strCache>
                <c:ptCount val="1"/>
                <c:pt idx="0">
                  <c:v>Condom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Continuation'!$F$13:$AE$13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Continuation'!$F$17:$AE$17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'1. Past Trend Continuation'!$A$18</c:f>
              <c:strCache>
                <c:ptCount val="1"/>
                <c:pt idx="0">
                  <c:v>Standard Days Method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Continuation'!$F$13:$AE$13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Continuation'!$F$18:$AE$18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'1. Past Trend Continuation'!$A$19</c:f>
              <c:strCache>
                <c:ptCount val="1"/>
                <c:pt idx="0">
                  <c:v>Any Trad. Or Folk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Continuation'!$F$13:$AE$13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Continuation'!$F$19:$AE$19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'1. Past Trend Continuation'!$A$20</c:f>
              <c:strCache>
                <c:ptCount val="1"/>
                <c:pt idx="0">
                  <c:v>Implant - Norplant, Jadelle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Continuation'!$F$13:$AE$13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Continuation'!$F$20:$AE$20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'1. Past Trend Continuation'!$A$21</c:f>
              <c:strCache>
                <c:ptCount val="1"/>
                <c:pt idx="0">
                  <c:v>Implant - Implanon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Continuation'!$F$13:$AE$13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Continuation'!$F$21:$AE$21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'1. Past Trend Continuation'!$A$22</c:f>
              <c:strCache>
                <c:ptCount val="1"/>
                <c:pt idx="0">
                  <c:v>IUD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Continuation'!$F$13:$AE$13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Continuation'!$F$22:$AE$22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'1. Past Trend Continuation'!$A$23</c:f>
              <c:strCache>
                <c:ptCount val="1"/>
                <c:pt idx="0">
                  <c:v>Female St.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Continuation'!$F$13:$AE$13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Continuation'!$F$23:$AE$23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'1. Past Trend Continuation'!$A$24</c:f>
              <c:strCache>
                <c:ptCount val="1"/>
                <c:pt idx="0">
                  <c:v>Male St.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Continuation'!$F$13:$AE$13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Continuation'!$F$24:$AE$24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33328291"/>
        <c:axId val="31519164"/>
      </c:lineChart>
      <c:catAx>
        <c:axId val="333282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519164"/>
        <c:crosses val="autoZero"/>
        <c:auto val="1"/>
        <c:lblOffset val="100"/>
        <c:tickLblSkip val="2"/>
        <c:noMultiLvlLbl val="0"/>
      </c:catAx>
      <c:valAx>
        <c:axId val="31519164"/>
        <c:scaling>
          <c:orientation val="minMax"/>
        </c:scaling>
        <c:axPos val="l"/>
        <c:majorGridlines/>
        <c:delete val="0"/>
        <c:numFmt formatCode="#,##0;-#,##0" sourceLinked="0"/>
        <c:majorTickMark val="out"/>
        <c:minorTickMark val="none"/>
        <c:tickLblPos val="nextTo"/>
        <c:crossAx val="333282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75"/>
          <c:y val="0.25625"/>
          <c:w val="0.1745"/>
          <c:h val="0.63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Number of Users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935"/>
          <c:w val="0.78275"/>
          <c:h val="0.9065"/>
        </c:manualLayout>
      </c:layout>
      <c:lineChart>
        <c:grouping val="standard"/>
        <c:varyColors val="0"/>
        <c:ser>
          <c:idx val="1"/>
          <c:order val="0"/>
          <c:tx>
            <c:strRef>
              <c:f>'1. Past Trend Continuation'!$A$38</c:f>
              <c:strCache>
                <c:ptCount val="1"/>
                <c:pt idx="0">
                  <c:v>Pill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Continuation'!$F$37:$AE$37</c:f>
              <c:numCache>
                <c:ptCount val="2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</c:numCache>
            </c:numRef>
          </c:cat>
          <c:val>
            <c:numRef>
              <c:f>'1. Past Trend Continuation'!$F$38:$AE$38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'1. Past Trend Continuation'!$A$39</c:f>
              <c:strCache>
                <c:ptCount val="1"/>
                <c:pt idx="0">
                  <c:v>Injection - two-month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Continuation'!$F$37:$AE$37</c:f>
              <c:numCache>
                <c:ptCount val="2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</c:numCache>
            </c:numRef>
          </c:cat>
          <c:val>
            <c:numRef>
              <c:f>'1. Past Trend Continuation'!$F$39:$AE$39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'1. Past Trend Continuation'!$A$40</c:f>
              <c:strCache>
                <c:ptCount val="1"/>
                <c:pt idx="0">
                  <c:v>Injection - three-month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Continuation'!$F$37:$AE$37</c:f>
              <c:numCache>
                <c:ptCount val="2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</c:numCache>
            </c:numRef>
          </c:cat>
          <c:val>
            <c:numRef>
              <c:f>'1. Past Trend Continuation'!$F$40:$AE$40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'1. Past Trend Continuation'!$A$41</c:f>
              <c:strCache>
                <c:ptCount val="1"/>
                <c:pt idx="0">
                  <c:v>Condom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Continuation'!$F$37:$AE$37</c:f>
              <c:numCache>
                <c:ptCount val="2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</c:numCache>
            </c:numRef>
          </c:cat>
          <c:val>
            <c:numRef>
              <c:f>'1. Past Trend Continuation'!$F$41:$AE$41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'1. Past Trend Continuation'!$A$42</c:f>
              <c:strCache>
                <c:ptCount val="1"/>
                <c:pt idx="0">
                  <c:v>Standard Days Method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Continuation'!$F$37:$AE$37</c:f>
              <c:numCache>
                <c:ptCount val="2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</c:numCache>
            </c:numRef>
          </c:cat>
          <c:val>
            <c:numRef>
              <c:f>'1. Past Trend Continuation'!$F$42:$AE$42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'1. Past Trend Continuation'!$A$43</c:f>
              <c:strCache>
                <c:ptCount val="1"/>
                <c:pt idx="0">
                  <c:v>Any Trad.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Continuation'!$F$37:$AE$37</c:f>
              <c:numCache>
                <c:ptCount val="2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</c:numCache>
            </c:numRef>
          </c:cat>
          <c:val>
            <c:numRef>
              <c:f>'1. Past Trend Continuation'!$F$43:$AE$43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'1. Past Trend Continuation'!$A$44</c:f>
              <c:strCache>
                <c:ptCount val="1"/>
                <c:pt idx="0">
                  <c:v>Implant - Norplant, Jadelle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Continuation'!$F$37:$AE$37</c:f>
              <c:numCache>
                <c:ptCount val="2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</c:numCache>
            </c:numRef>
          </c:cat>
          <c:val>
            <c:numRef>
              <c:f>'1. Past Trend Continuation'!$F$44:$AE$44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'1. Past Trend Continuation'!$A$45</c:f>
              <c:strCache>
                <c:ptCount val="1"/>
                <c:pt idx="0">
                  <c:v>Implant - Implanon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Continuation'!$F$37:$AE$37</c:f>
              <c:numCache>
                <c:ptCount val="2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</c:numCache>
            </c:numRef>
          </c:cat>
          <c:val>
            <c:numRef>
              <c:f>'1. Past Trend Continuation'!$F$45:$AE$45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'1. Past Trend Continuation'!$A$46</c:f>
              <c:strCache>
                <c:ptCount val="1"/>
                <c:pt idx="0">
                  <c:v>IUD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Continuation'!$F$37:$AE$37</c:f>
              <c:numCache>
                <c:ptCount val="2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</c:numCache>
            </c:numRef>
          </c:cat>
          <c:val>
            <c:numRef>
              <c:f>'1. Past Trend Continuation'!$F$46:$AE$46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'1. Past Trend Continuation'!$A$47</c:f>
              <c:strCache>
                <c:ptCount val="1"/>
                <c:pt idx="0">
                  <c:v>Female St.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Continuation'!$F$37:$AE$37</c:f>
              <c:numCache>
                <c:ptCount val="2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</c:numCache>
            </c:numRef>
          </c:cat>
          <c:val>
            <c:numRef>
              <c:f>'1. Past Trend Continuation'!$F$47:$AE$47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'1. Past Trend Continuation'!$A$48</c:f>
              <c:strCache>
                <c:ptCount val="1"/>
                <c:pt idx="0">
                  <c:v>Male St.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Continuation'!$F$37:$AE$37</c:f>
              <c:numCache>
                <c:ptCount val="2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</c:numCache>
            </c:numRef>
          </c:cat>
          <c:val>
            <c:numRef>
              <c:f>'1. Past Trend Continuation'!$F$48:$AE$48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15237021"/>
        <c:axId val="2915462"/>
      </c:lineChart>
      <c:catAx>
        <c:axId val="15237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15462"/>
        <c:crosses val="autoZero"/>
        <c:auto val="1"/>
        <c:lblOffset val="100"/>
        <c:tickLblSkip val="2"/>
        <c:noMultiLvlLbl val="0"/>
      </c:catAx>
      <c:valAx>
        <c:axId val="2915462"/>
        <c:scaling>
          <c:orientation val="minMax"/>
        </c:scaling>
        <c:axPos val="l"/>
        <c:majorGridlines/>
        <c:delete val="0"/>
        <c:numFmt formatCode="#,##0;-#,##0" sourceLinked="0"/>
        <c:majorTickMark val="out"/>
        <c:minorTickMark val="none"/>
        <c:tickLblPos val="nextTo"/>
        <c:crossAx val="152370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267"/>
          <c:w val="0.17525"/>
          <c:h val="0.6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Number of Adopters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33"/>
          <c:w val="0.788"/>
          <c:h val="0.867"/>
        </c:manualLayout>
      </c:layout>
      <c:lineChart>
        <c:grouping val="standard"/>
        <c:varyColors val="0"/>
        <c:ser>
          <c:idx val="1"/>
          <c:order val="0"/>
          <c:tx>
            <c:strRef>
              <c:f>'1. Past Trend Continuation'!$A$57</c:f>
              <c:strCache>
                <c:ptCount val="1"/>
                <c:pt idx="0">
                  <c:v>Pill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Continuation'!$F$56:$AE$56</c:f>
              <c:numCache>
                <c:ptCount val="2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</c:numCache>
            </c:numRef>
          </c:cat>
          <c:val>
            <c:numRef>
              <c:f>'1. Past Trend Continuation'!$F$57:$AE$57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'1. Past Trend Continuation'!$A$58</c:f>
              <c:strCache>
                <c:ptCount val="1"/>
                <c:pt idx="0">
                  <c:v>Injection - two-month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Continuation'!$F$56:$AE$56</c:f>
              <c:numCache>
                <c:ptCount val="2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</c:numCache>
            </c:numRef>
          </c:cat>
          <c:val>
            <c:numRef>
              <c:f>'1. Past Trend Continuation'!$F$58:$AE$58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'1. Past Trend Continuation'!$A$59</c:f>
              <c:strCache>
                <c:ptCount val="1"/>
                <c:pt idx="0">
                  <c:v>Injection - three-month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Continuation'!$F$56:$AE$56</c:f>
              <c:numCache>
                <c:ptCount val="2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</c:numCache>
            </c:numRef>
          </c:cat>
          <c:val>
            <c:numRef>
              <c:f>'1. Past Trend Continuation'!$F$59:$AE$59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'1. Past Trend Continuation'!$A$60</c:f>
              <c:strCache>
                <c:ptCount val="1"/>
                <c:pt idx="0">
                  <c:v>Condom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Continuation'!$F$56:$AE$56</c:f>
              <c:numCache>
                <c:ptCount val="2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</c:numCache>
            </c:numRef>
          </c:cat>
          <c:val>
            <c:numRef>
              <c:f>'1. Past Trend Continuation'!$F$60:$AE$60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'1. Past Trend Continuation'!$A$61</c:f>
              <c:strCache>
                <c:ptCount val="1"/>
                <c:pt idx="0">
                  <c:v>Standard Days Method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Continuation'!$F$56:$AE$56</c:f>
              <c:numCache>
                <c:ptCount val="2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</c:numCache>
            </c:numRef>
          </c:cat>
          <c:val>
            <c:numRef>
              <c:f>'1. Past Trend Continuation'!$F$61:$AE$61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'1. Past Trend Continuation'!$A$62</c:f>
              <c:strCache>
                <c:ptCount val="1"/>
                <c:pt idx="0">
                  <c:v>Any Trad.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Continuation'!$F$56:$AE$56</c:f>
              <c:numCache>
                <c:ptCount val="2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</c:numCache>
            </c:numRef>
          </c:cat>
          <c:val>
            <c:numRef>
              <c:f>'1. Past Trend Continuation'!$F$62:$AE$62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'1. Past Trend Continuation'!$A$63</c:f>
              <c:strCache>
                <c:ptCount val="1"/>
                <c:pt idx="0">
                  <c:v>Implant - Norplant, Jadelle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Continuation'!$F$56:$AE$56</c:f>
              <c:numCache>
                <c:ptCount val="2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</c:numCache>
            </c:numRef>
          </c:cat>
          <c:val>
            <c:numRef>
              <c:f>'1. Past Trend Continuation'!$F$63:$AE$63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'1. Past Trend Continuation'!$A$64</c:f>
              <c:strCache>
                <c:ptCount val="1"/>
                <c:pt idx="0">
                  <c:v>Implant - Implanon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Continuation'!$F$56:$AE$56</c:f>
              <c:numCache>
                <c:ptCount val="2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</c:numCache>
            </c:numRef>
          </c:cat>
          <c:val>
            <c:numRef>
              <c:f>'1. Past Trend Continuation'!$F$64:$AE$64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'1. Past Trend Continuation'!$A$65</c:f>
              <c:strCache>
                <c:ptCount val="1"/>
                <c:pt idx="0">
                  <c:v>IUD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Continuation'!$F$56:$AE$56</c:f>
              <c:numCache>
                <c:ptCount val="2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</c:numCache>
            </c:numRef>
          </c:cat>
          <c:val>
            <c:numRef>
              <c:f>'1. Past Trend Continuation'!$F$65:$AE$65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'1. Past Trend Continuation'!$A$66</c:f>
              <c:strCache>
                <c:ptCount val="1"/>
                <c:pt idx="0">
                  <c:v>Female St.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Continuation'!$F$56:$AE$56</c:f>
              <c:numCache>
                <c:ptCount val="2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</c:numCache>
            </c:numRef>
          </c:cat>
          <c:val>
            <c:numRef>
              <c:f>'1. Past Trend Continuation'!$F$66:$AE$66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'1. Past Trend Continuation'!$A$67</c:f>
              <c:strCache>
                <c:ptCount val="1"/>
                <c:pt idx="0">
                  <c:v>Male St.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Continuation'!$F$56:$AE$56</c:f>
              <c:numCache>
                <c:ptCount val="2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</c:numCache>
            </c:numRef>
          </c:cat>
          <c:val>
            <c:numRef>
              <c:f>'1. Past Trend Continuation'!$F$67:$AE$67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26239159"/>
        <c:axId val="34825840"/>
      </c:lineChart>
      <c:catAx>
        <c:axId val="26239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825840"/>
        <c:crosses val="autoZero"/>
        <c:auto val="1"/>
        <c:lblOffset val="100"/>
        <c:tickLblSkip val="2"/>
        <c:noMultiLvlLbl val="0"/>
      </c:catAx>
      <c:valAx>
        <c:axId val="34825840"/>
        <c:scaling>
          <c:orientation val="minMax"/>
          <c:min val="0"/>
        </c:scaling>
        <c:axPos val="l"/>
        <c:majorGridlines/>
        <c:delete val="0"/>
        <c:numFmt formatCode="#,##0;-#,##0" sourceLinked="0"/>
        <c:majorTickMark val="out"/>
        <c:minorTickMark val="none"/>
        <c:tickLblPos val="nextTo"/>
        <c:crossAx val="262391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5"/>
          <c:y val="0.27375"/>
          <c:w val="0.17575"/>
          <c:h val="0.64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Commodities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6925"/>
          <c:w val="0.79875"/>
          <c:h val="0.80175"/>
        </c:manualLayout>
      </c:layout>
      <c:lineChart>
        <c:grouping val="standard"/>
        <c:varyColors val="0"/>
        <c:ser>
          <c:idx val="1"/>
          <c:order val="0"/>
          <c:tx>
            <c:strRef>
              <c:f>'1. Past Trend Continuation'!$A$76</c:f>
              <c:strCache>
                <c:ptCount val="1"/>
                <c:pt idx="0">
                  <c:v>Pill 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Continuation'!$F$75:$AE$75</c:f>
              <c:numCache>
                <c:ptCount val="2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</c:numCache>
            </c:numRef>
          </c:cat>
          <c:val>
            <c:numRef>
              <c:f>'1. Past Trend Continuation'!$F$76:$AE$76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'1. Past Trend Continuation'!$A$77</c:f>
              <c:strCache>
                <c:ptCount val="1"/>
                <c:pt idx="0">
                  <c:v>Injection - two-month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Continuation'!$F$75:$AE$75</c:f>
              <c:numCache>
                <c:ptCount val="2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</c:numCache>
            </c:numRef>
          </c:cat>
          <c:val>
            <c:numRef>
              <c:f>'1. Past Trend Continuation'!$F$77:$AE$77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'1. Past Trend Continuation'!$A$78</c:f>
              <c:strCache>
                <c:ptCount val="1"/>
                <c:pt idx="0">
                  <c:v>Injection - three-month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Continuation'!$F$75:$AE$75</c:f>
              <c:numCache>
                <c:ptCount val="2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</c:numCache>
            </c:numRef>
          </c:cat>
          <c:val>
            <c:numRef>
              <c:f>'1. Past Trend Continuation'!$F$78:$AE$78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'1. Past Trend Continuation'!$A$79</c:f>
              <c:strCache>
                <c:ptCount val="1"/>
                <c:pt idx="0">
                  <c:v>Condom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Continuation'!$F$75:$AE$75</c:f>
              <c:numCache>
                <c:ptCount val="2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</c:numCache>
            </c:numRef>
          </c:cat>
          <c:val>
            <c:numRef>
              <c:f>'1. Past Trend Continuation'!$F$79:$AE$79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'1. Past Trend Continuation'!$A$80</c:f>
              <c:strCache>
                <c:ptCount val="1"/>
                <c:pt idx="0">
                  <c:v>Standard Days Method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Continuation'!$F$75:$AE$75</c:f>
              <c:numCache>
                <c:ptCount val="2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</c:numCache>
            </c:numRef>
          </c:cat>
          <c:val>
            <c:numRef>
              <c:f>'1. Past Trend Continuation'!$F$80:$AE$80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'1. Past Trend Continuation'!$A$81</c:f>
              <c:strCache>
                <c:ptCount val="1"/>
                <c:pt idx="0">
                  <c:v>Any Trad.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Continuation'!$F$75:$AE$75</c:f>
              <c:numCache>
                <c:ptCount val="2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</c:numCache>
            </c:numRef>
          </c:cat>
          <c:val>
            <c:numRef>
              <c:f>'1. Past Trend Continuation'!$F$81:$AE$81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'1. Past Trend Continuation'!$A$82</c:f>
              <c:strCache>
                <c:ptCount val="1"/>
                <c:pt idx="0">
                  <c:v>Implant - Norplant, Jadelle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Continuation'!$F$75:$AE$75</c:f>
              <c:numCache>
                <c:ptCount val="2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</c:numCache>
            </c:numRef>
          </c:cat>
          <c:val>
            <c:numRef>
              <c:f>'1. Past Trend Continuation'!$F$82:$AE$82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'1. Past Trend Continuation'!$A$83</c:f>
              <c:strCache>
                <c:ptCount val="1"/>
                <c:pt idx="0">
                  <c:v>Implant - Implanon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Continuation'!$F$75:$AE$75</c:f>
              <c:numCache>
                <c:ptCount val="2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</c:numCache>
            </c:numRef>
          </c:cat>
          <c:val>
            <c:numRef>
              <c:f>'1. Past Trend Continuation'!$F$83:$AE$83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'1. Past Trend Continuation'!$A$84</c:f>
              <c:strCache>
                <c:ptCount val="1"/>
                <c:pt idx="0">
                  <c:v>IUD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Continuation'!$F$75:$AE$75</c:f>
              <c:numCache>
                <c:ptCount val="2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</c:numCache>
            </c:numRef>
          </c:cat>
          <c:val>
            <c:numRef>
              <c:f>'1. Past Trend Continuation'!$F$84:$AE$84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'1. Past Trend Continuation'!$A$85</c:f>
              <c:strCache>
                <c:ptCount val="1"/>
                <c:pt idx="0">
                  <c:v>Female St.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Continuation'!$F$75:$AE$75</c:f>
              <c:numCache>
                <c:ptCount val="2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</c:numCache>
            </c:numRef>
          </c:cat>
          <c:val>
            <c:numRef>
              <c:f>'1. Past Trend Continuation'!$F$85:$AE$85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'1. Past Trend Continuation'!$A$86</c:f>
              <c:strCache>
                <c:ptCount val="1"/>
                <c:pt idx="0">
                  <c:v>Male St.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Continuation'!$F$75:$AE$75</c:f>
              <c:numCache>
                <c:ptCount val="2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  <c:pt idx="16">
                  <c:v>2023</c:v>
                </c:pt>
                <c:pt idx="17">
                  <c:v>2024</c:v>
                </c:pt>
                <c:pt idx="18">
                  <c:v>2025</c:v>
                </c:pt>
                <c:pt idx="19">
                  <c:v>2026</c:v>
                </c:pt>
                <c:pt idx="20">
                  <c:v>2027</c:v>
                </c:pt>
                <c:pt idx="21">
                  <c:v>2028</c:v>
                </c:pt>
                <c:pt idx="22">
                  <c:v>2029</c:v>
                </c:pt>
                <c:pt idx="23">
                  <c:v>2030</c:v>
                </c:pt>
                <c:pt idx="24">
                  <c:v>2031</c:v>
                </c:pt>
                <c:pt idx="25">
                  <c:v>2032</c:v>
                </c:pt>
              </c:numCache>
            </c:numRef>
          </c:cat>
          <c:val>
            <c:numRef>
              <c:f>'1. Past Trend Continuation'!$F$86:$AE$86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44997105"/>
        <c:axId val="2320762"/>
      </c:lineChart>
      <c:catAx>
        <c:axId val="44997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20762"/>
        <c:crosses val="autoZero"/>
        <c:auto val="1"/>
        <c:lblOffset val="100"/>
        <c:tickLblSkip val="2"/>
        <c:noMultiLvlLbl val="0"/>
      </c:catAx>
      <c:valAx>
        <c:axId val="2320762"/>
        <c:scaling>
          <c:orientation val="minMax"/>
          <c:min val="0"/>
        </c:scaling>
        <c:axPos val="l"/>
        <c:majorGridlines/>
        <c:delete val="0"/>
        <c:numFmt formatCode="#,##0;-#,##0" sourceLinked="0"/>
        <c:majorTickMark val="out"/>
        <c:minorTickMark val="none"/>
        <c:tickLblPos val="nextTo"/>
        <c:crossAx val="44997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263"/>
          <c:w val="0.174"/>
          <c:h val="0.633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Commodity Costs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9975"/>
          <c:w val="0.79"/>
          <c:h val="0.90025"/>
        </c:manualLayout>
      </c:layout>
      <c:lineChart>
        <c:grouping val="standard"/>
        <c:varyColors val="0"/>
        <c:ser>
          <c:idx val="1"/>
          <c:order val="0"/>
          <c:tx>
            <c:strRef>
              <c:f>'1. Past Trend Continuation'!$A$94</c:f>
              <c:strCache>
                <c:ptCount val="1"/>
                <c:pt idx="0">
                  <c:v>Pill 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Continuation'!$F$93:$AE$93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Continuation'!$F$94:$AE$94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'1. Past Trend Continuation'!$A$95</c:f>
              <c:strCache>
                <c:ptCount val="1"/>
                <c:pt idx="0">
                  <c:v>Injection - two-month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Continuation'!$F$93:$AE$93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Continuation'!$F$95:$AE$95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'1. Past Trend Continuation'!$A$96</c:f>
              <c:strCache>
                <c:ptCount val="1"/>
                <c:pt idx="0">
                  <c:v>Injection - three-month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Continuation'!$F$93:$AE$93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Continuation'!$F$96:$AE$96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'1. Past Trend Continuation'!$A$97</c:f>
              <c:strCache>
                <c:ptCount val="1"/>
                <c:pt idx="0">
                  <c:v>Condom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Continuation'!$F$93:$AE$93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Continuation'!$F$97:$AE$97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'1. Past Trend Continuation'!$A$98</c:f>
              <c:strCache>
                <c:ptCount val="1"/>
                <c:pt idx="0">
                  <c:v>Standard Days Method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Continuation'!$F$93:$AE$93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Continuation'!$F$98:$AE$98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'1. Past Trend Continuation'!$A$99</c:f>
              <c:strCache>
                <c:ptCount val="1"/>
                <c:pt idx="0">
                  <c:v>Any Trad.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Continuation'!$F$93:$AE$93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Continuation'!$F$99:$AE$99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'1. Past Trend Continuation'!$A$100</c:f>
              <c:strCache>
                <c:ptCount val="1"/>
                <c:pt idx="0">
                  <c:v>Implant - Norplant, Jadelle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Continuation'!$F$93:$AE$93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Continuation'!$F$100:$AE$100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'1. Past Trend Continuation'!$A$101</c:f>
              <c:strCache>
                <c:ptCount val="1"/>
                <c:pt idx="0">
                  <c:v>Implant - Implanon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Continuation'!$F$93:$AE$93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Continuation'!$F$101:$AE$101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'1. Past Trend Continuation'!$A$102</c:f>
              <c:strCache>
                <c:ptCount val="1"/>
                <c:pt idx="0">
                  <c:v>IUD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Continuation'!$F$93:$AE$93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Continuation'!$F$102:$AE$102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'1. Past Trend Continuation'!$A$103</c:f>
              <c:strCache>
                <c:ptCount val="1"/>
                <c:pt idx="0">
                  <c:v>Female St.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Continuation'!$F$93:$AE$93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Continuation'!$F$103:$AE$103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'1. Past Trend Continuation'!$A$104</c:f>
              <c:strCache>
                <c:ptCount val="1"/>
                <c:pt idx="0">
                  <c:v>Male St.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Continuation'!$F$93:$AE$93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Continuation'!$F$104:$AE$104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20886859"/>
        <c:axId val="53764004"/>
      </c:lineChart>
      <c:catAx>
        <c:axId val="208868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53764004"/>
        <c:crosses val="autoZero"/>
        <c:auto val="1"/>
        <c:lblOffset val="100"/>
        <c:tickLblSkip val="2"/>
        <c:noMultiLvlLbl val="0"/>
      </c:catAx>
      <c:valAx>
        <c:axId val="53764004"/>
        <c:scaling>
          <c:orientation val="minMax"/>
          <c:min val="0"/>
        </c:scaling>
        <c:axPos val="l"/>
        <c:majorGridlines/>
        <c:delete val="0"/>
        <c:numFmt formatCode="#,##0;-#,##0" sourceLinked="0"/>
        <c:majorTickMark val="out"/>
        <c:minorTickMark val="none"/>
        <c:tickLblPos val="nextTo"/>
        <c:crossAx val="208868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28425"/>
          <c:w val="0.17475"/>
          <c:h val="0.606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Estimated Monthly Client Load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10025"/>
          <c:w val="0.7885"/>
          <c:h val="0.8935"/>
        </c:manualLayout>
      </c:layout>
      <c:lineChart>
        <c:grouping val="standard"/>
        <c:varyColors val="0"/>
        <c:ser>
          <c:idx val="1"/>
          <c:order val="0"/>
          <c:tx>
            <c:strRef>
              <c:f>'1. Past Trend Continuation'!$A$112</c:f>
              <c:strCache>
                <c:ptCount val="1"/>
                <c:pt idx="0">
                  <c:v>Pill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Continuation'!$F$111:$AE$111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Continuation'!$F$112:$AE$112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'1. Past Trend Continuation'!$A$113</c:f>
              <c:strCache>
                <c:ptCount val="1"/>
                <c:pt idx="0">
                  <c:v>Injection - two-month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Continuation'!$F$111:$AE$111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Continuation'!$F$113:$AE$113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'1. Past Trend Continuation'!$A$114</c:f>
              <c:strCache>
                <c:ptCount val="1"/>
                <c:pt idx="0">
                  <c:v>Injection - three-month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Continuation'!$F$111:$AE$111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Continuation'!$F$114:$AE$114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'1. Past Trend Continuation'!$A$115</c:f>
              <c:strCache>
                <c:ptCount val="1"/>
                <c:pt idx="0">
                  <c:v>Condom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Continuation'!$F$111:$AE$111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Continuation'!$F$115:$AE$115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'1. Past Trend Continuation'!$A$116</c:f>
              <c:strCache>
                <c:ptCount val="1"/>
                <c:pt idx="0">
                  <c:v>Standard Days Method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Continuation'!$F$111:$AE$111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Continuation'!$F$116:$AE$116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'1. Past Trend Continuation'!$A$117</c:f>
              <c:strCache>
                <c:ptCount val="1"/>
                <c:pt idx="0">
                  <c:v>Any Trad.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Continuation'!$F$111:$AE$111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Continuation'!$F$117:$AE$117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'1. Past Trend Continuation'!$A$118</c:f>
              <c:strCache>
                <c:ptCount val="1"/>
                <c:pt idx="0">
                  <c:v>Implant - Norplant, Jadelle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Continuation'!$F$111:$AE$111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Continuation'!$F$118:$AE$118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'1. Past Trend Continuation'!$A$119</c:f>
              <c:strCache>
                <c:ptCount val="1"/>
                <c:pt idx="0">
                  <c:v>Implant - Implanon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Continuation'!$F$111:$AE$111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Continuation'!$F$119:$AE$119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'1. Past Trend Continuation'!$A$120</c:f>
              <c:strCache>
                <c:ptCount val="1"/>
                <c:pt idx="0">
                  <c:v>IUD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Continuation'!$F$111:$AE$111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Continuation'!$F$120:$AE$120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'1. Past Trend Continuation'!$A$121</c:f>
              <c:strCache>
                <c:ptCount val="1"/>
                <c:pt idx="0">
                  <c:v>Female St.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Continuation'!$F$111:$AE$111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Continuation'!$F$121:$AE$121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'1. Past Trend Continuation'!$A$122</c:f>
              <c:strCache>
                <c:ptCount val="1"/>
                <c:pt idx="0">
                  <c:v>Male St.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Continuation'!$F$111:$AE$111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Continuation'!$F$122:$AE$122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14113989"/>
        <c:axId val="59917038"/>
      </c:lineChart>
      <c:catAx>
        <c:axId val="14113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917038"/>
        <c:crosses val="autoZero"/>
        <c:auto val="1"/>
        <c:lblOffset val="100"/>
        <c:tickLblSkip val="2"/>
        <c:noMultiLvlLbl val="0"/>
      </c:catAx>
      <c:valAx>
        <c:axId val="59917038"/>
        <c:scaling>
          <c:orientation val="minMax"/>
          <c:min val="0"/>
        </c:scaling>
        <c:axPos val="l"/>
        <c:majorGridlines/>
        <c:delete val="0"/>
        <c:numFmt formatCode="#,##0;-#,##0" sourceLinked="0"/>
        <c:majorTickMark val="out"/>
        <c:minorTickMark val="none"/>
        <c:tickLblPos val="nextTo"/>
        <c:crossAx val="14113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75"/>
          <c:y val="0.24425"/>
          <c:w val="0.17525"/>
          <c:h val="0.65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CYP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8625"/>
          <c:w val="0.774"/>
          <c:h val="0.91375"/>
        </c:manualLayout>
      </c:layout>
      <c:lineChart>
        <c:grouping val="standard"/>
        <c:varyColors val="0"/>
        <c:ser>
          <c:idx val="1"/>
          <c:order val="0"/>
          <c:tx>
            <c:strRef>
              <c:f>'1. Past Trend Continuation'!$A$126</c:f>
              <c:strCache>
                <c:ptCount val="1"/>
                <c:pt idx="0">
                  <c:v>Pill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Continuation'!$F$125:$AE$125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Continuation'!$F$126:$AE$126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'1. Past Trend Continuation'!$A$127</c:f>
              <c:strCache>
                <c:ptCount val="1"/>
                <c:pt idx="0">
                  <c:v>Injection - two-month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Continuation'!$F$125:$AE$125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Continuation'!$F$127:$AE$127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'1. Past Trend Continuation'!$A$128</c:f>
              <c:strCache>
                <c:ptCount val="1"/>
                <c:pt idx="0">
                  <c:v>Injection - three-month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Continuation'!$F$125:$AE$125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Continuation'!$F$128:$AE$128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'1. Past Trend Continuation'!$A$129</c:f>
              <c:strCache>
                <c:ptCount val="1"/>
                <c:pt idx="0">
                  <c:v>Condom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Continuation'!$F$125:$AE$125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Continuation'!$F$129:$AE$129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'1. Past Trend Continuation'!$A$130</c:f>
              <c:strCache>
                <c:ptCount val="1"/>
                <c:pt idx="0">
                  <c:v>Standard Days Method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Continuation'!$F$125:$AE$125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Continuation'!$F$130:$AE$130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'1. Past Trend Continuation'!$A$131</c:f>
              <c:strCache>
                <c:ptCount val="1"/>
                <c:pt idx="0">
                  <c:v>Any Trad.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Continuation'!$F$125:$AE$125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Continuation'!$F$131:$AE$131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'1. Past Trend Continuation'!$A$132</c:f>
              <c:strCache>
                <c:ptCount val="1"/>
                <c:pt idx="0">
                  <c:v>Implant - Norplant, Jadelle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Continuation'!$F$125:$AE$125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Continuation'!$F$132:$AE$132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'1. Past Trend Continuation'!$A$133</c:f>
              <c:strCache>
                <c:ptCount val="1"/>
                <c:pt idx="0">
                  <c:v>Implant - Implanon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Continuation'!$F$125:$AE$125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Continuation'!$F$133:$AE$133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'1. Past Trend Continuation'!$A$134</c:f>
              <c:strCache>
                <c:ptCount val="1"/>
                <c:pt idx="0">
                  <c:v>IUD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Continuation'!$F$125:$AE$125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Continuation'!$F$134:$AE$134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'1. Past Trend Continuation'!$A$135</c:f>
              <c:strCache>
                <c:ptCount val="1"/>
                <c:pt idx="0">
                  <c:v>Female St.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Continuation'!$F$125:$AE$125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Continuation'!$F$135:$AE$135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'1. Past Trend Continuation'!$A$136</c:f>
              <c:strCache>
                <c:ptCount val="1"/>
                <c:pt idx="0">
                  <c:v>Male St.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'1. Past Trend Continuation'!$F$125:$AE$125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cat>
          <c:val>
            <c:numRef>
              <c:f>'1. Past Trend Continuation'!$F$136:$AE$136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2382431"/>
        <c:axId val="21441880"/>
      </c:lineChart>
      <c:catAx>
        <c:axId val="2382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41880"/>
        <c:crosses val="autoZero"/>
        <c:auto val="1"/>
        <c:lblOffset val="100"/>
        <c:tickLblSkip val="2"/>
        <c:noMultiLvlLbl val="0"/>
      </c:catAx>
      <c:valAx>
        <c:axId val="21441880"/>
        <c:scaling>
          <c:orientation val="minMax"/>
          <c:min val="0"/>
        </c:scaling>
        <c:axPos val="l"/>
        <c:majorGridlines/>
        <c:delete val="0"/>
        <c:numFmt formatCode="#,##0;-#,##0" sourceLinked="0"/>
        <c:majorTickMark val="out"/>
        <c:minorTickMark val="none"/>
        <c:tickLblPos val="nextTo"/>
        <c:crossAx val="23824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375"/>
          <c:y val="0.20725"/>
          <c:w val="0.17475"/>
          <c:h val="0.61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Rasjhahi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'2. Future Goals'!$D$15</c:f>
              <c:strCache>
                <c:ptCount val="1"/>
                <c:pt idx="0">
                  <c:v>1.00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Goals'!$A$16:$A$32</c:f>
              <c:strCache/>
            </c:strRef>
          </c:cat>
          <c:val>
            <c:numRef>
              <c:f>'2. Future Goals'!$D$16:$D$32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'2. Future Goals'!$F$15</c:f>
              <c:strCache>
                <c:ptCount val="1"/>
                <c:pt idx="0">
                  <c:v> 1.45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Goals'!$A$16:$A$32</c:f>
              <c:strCache/>
            </c:strRef>
          </c:cat>
          <c:val>
            <c:numRef>
              <c:f>'2. Future Goals'!$F$16:$F$32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'2. Future Goals'!$G$15</c:f>
              <c:strCache>
                <c:ptCount val="1"/>
                <c:pt idx="0">
                  <c:v> 1.90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Goals'!$A$16:$A$32</c:f>
              <c:strCache/>
            </c:strRef>
          </c:cat>
          <c:val>
            <c:numRef>
              <c:f>'2. Future Goals'!$G$16:$G$32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'2. Future Goals'!$H$15</c:f>
              <c:strCache>
                <c:ptCount val="1"/>
                <c:pt idx="0">
                  <c:v> 2.35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Goals'!$A$16:$A$32</c:f>
              <c:strCache/>
            </c:strRef>
          </c:cat>
          <c:val>
            <c:numRef>
              <c:f>'2. Future Goals'!$H$16:$H$32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'2. Future Goals'!$I$15</c:f>
              <c:strCache>
                <c:ptCount val="1"/>
                <c:pt idx="0">
                  <c:v> 2.80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Goals'!$A$16:$A$32</c:f>
              <c:strCache/>
            </c:strRef>
          </c:cat>
          <c:val>
            <c:numRef>
              <c:f>'2. Future Goals'!$I$16:$I$32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'2. Future Goals'!$J$15</c:f>
              <c:strCache>
                <c:ptCount val="1"/>
                <c:pt idx="0">
                  <c:v> 3.25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Goals'!$A$16:$A$32</c:f>
              <c:strCache/>
            </c:strRef>
          </c:cat>
          <c:val>
            <c:numRef>
              <c:f>'2. Future Goals'!$J$16:$J$32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'2. Future Goals'!$K$15</c:f>
              <c:strCache>
                <c:ptCount val="1"/>
                <c:pt idx="0">
                  <c:v> 3.70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Goals'!$A$16:$A$32</c:f>
              <c:strCache/>
            </c:strRef>
          </c:cat>
          <c:val>
            <c:numRef>
              <c:f>'2. Future Goals'!$K$16:$K$32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'2. Future Goals'!$L$15</c:f>
              <c:strCache>
                <c:ptCount val="1"/>
                <c:pt idx="0">
                  <c:v> 4.15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Goals'!$A$16:$A$32</c:f>
              <c:strCache/>
            </c:strRef>
          </c:cat>
          <c:val>
            <c:numRef>
              <c:f>'2. Future Goals'!$L$16:$L$32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'2. Future Goals'!$M$15</c:f>
              <c:strCache>
                <c:ptCount val="1"/>
                <c:pt idx="0">
                  <c:v> 4.60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Goals'!$A$16:$A$32</c:f>
              <c:strCache/>
            </c:strRef>
          </c:cat>
          <c:val>
            <c:numRef>
              <c:f>'2. Future Goals'!$M$16:$M$32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'2. Future Goals'!$N$15</c:f>
              <c:strCache>
                <c:ptCount val="1"/>
                <c:pt idx="0">
                  <c:v> 5.05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Goals'!$A$16:$A$32</c:f>
              <c:strCache/>
            </c:strRef>
          </c:cat>
          <c:val>
            <c:numRef>
              <c:f>'2. Future Goals'!$N$16:$N$32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58759193"/>
        <c:axId val="59070690"/>
      </c:lineChart>
      <c:catAx>
        <c:axId val="58759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70690"/>
        <c:crosses val="autoZero"/>
        <c:auto val="1"/>
        <c:lblOffset val="100"/>
        <c:noMultiLvlLbl val="0"/>
      </c:catAx>
      <c:valAx>
        <c:axId val="59070690"/>
        <c:scaling>
          <c:orientation val="minMax"/>
          <c:max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59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Khulna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Goals'!$D$9:$D$27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Goals'!$F$9:$F$27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Goals'!$G$9:$G$27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Goals'!$H$9:$H$27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Goals'!$I$9:$I$27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Goals'!$J$9:$J$27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Goals'!$K$9:$K$27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Goals'!$L$9:$L$27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Goals'!$M$9:$M$27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Goals'!$N$9:$N$27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marker val="1"/>
        <c:axId val="61874163"/>
        <c:axId val="19996556"/>
      </c:lineChart>
      <c:catAx>
        <c:axId val="61874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96556"/>
        <c:crosses val="autoZero"/>
        <c:auto val="1"/>
        <c:lblOffset val="100"/>
        <c:noMultiLvlLbl val="0"/>
      </c:catAx>
      <c:valAx>
        <c:axId val="199965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8741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Dhaka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9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751277"/>
        <c:axId val="9108310"/>
      </c:lineChart>
      <c:catAx>
        <c:axId val="45751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108310"/>
        <c:crosses val="autoZero"/>
        <c:auto val="1"/>
        <c:lblOffset val="100"/>
        <c:noMultiLvlLbl val="0"/>
      </c:catAx>
      <c:valAx>
        <c:axId val="91083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751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7"/>
        <c:delete val="1"/>
      </c:legendEntry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Khulna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Continuation'!$I$10:$I$26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Continuation'!$J$10:$J$26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Continuation'!$K$10:$K$26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Continuation'!$L$10:$L$26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Continuation'!$M$10:$M$26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Continuation'!$N$10:$N$26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Continuation'!$O$10:$O$26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Continuation'!$P$10:$P$26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Continuation'!$Q$10:$Q$26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Continuation'!$R$10:$R$26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28049747"/>
        <c:axId val="51121132"/>
      </c:lineChart>
      <c:catAx>
        <c:axId val="28049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121132"/>
        <c:crosses val="autoZero"/>
        <c:auto val="1"/>
        <c:lblOffset val="100"/>
        <c:noMultiLvlLbl val="0"/>
      </c:catAx>
      <c:valAx>
        <c:axId val="511211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49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… Sylhet alone
 (no data for 1993-94)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4865927"/>
        <c:axId val="66684480"/>
      </c:lineChart>
      <c:catAx>
        <c:axId val="14865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84480"/>
        <c:crosses val="autoZero"/>
        <c:auto val="1"/>
        <c:lblOffset val="100"/>
        <c:noMultiLvlLbl val="0"/>
      </c:catAx>
      <c:valAx>
        <c:axId val="66684480"/>
        <c:scaling>
          <c:orientation val="minMax"/>
          <c:max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65927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...Chittagong alone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9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289409"/>
        <c:axId val="32733770"/>
      </c:lineChart>
      <c:catAx>
        <c:axId val="6328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33770"/>
        <c:crosses val="autoZero"/>
        <c:auto val="1"/>
        <c:lblOffset val="100"/>
        <c:noMultiLvlLbl val="0"/>
      </c:catAx>
      <c:valAx>
        <c:axId val="32733770"/>
        <c:scaling>
          <c:orientation val="minMax"/>
          <c:max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894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7"/>
        <c:delete val="1"/>
      </c:legendEntry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Chittagong/Sylhet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9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168475"/>
        <c:axId val="34189684"/>
      </c:lineChart>
      <c:catAx>
        <c:axId val="26168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89684"/>
        <c:crosses val="autoZero"/>
        <c:auto val="1"/>
        <c:lblOffset val="100"/>
        <c:noMultiLvlLbl val="0"/>
      </c:catAx>
      <c:valAx>
        <c:axId val="34189684"/>
        <c:scaling>
          <c:orientation val="minMax"/>
          <c:max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68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7"/>
        <c:delete val="1"/>
      </c:legendEntry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Barisal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9271701"/>
        <c:axId val="17900990"/>
      </c:lineChart>
      <c:catAx>
        <c:axId val="39271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900990"/>
        <c:crosses val="autoZero"/>
        <c:auto val="1"/>
        <c:lblOffset val="100"/>
        <c:noMultiLvlLbl val="0"/>
      </c:catAx>
      <c:valAx>
        <c:axId val="179009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2717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Total, for All Bangladesh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'2. Future Goals'!$D$25</c:f>
              <c:strCache>
                <c:ptCount val="1"/>
                <c:pt idx="0">
                  <c:v>1.00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'2. Future Goals'!$F$25</c:f>
              <c:strCache>
                <c:ptCount val="1"/>
                <c:pt idx="0">
                  <c:v> 1.45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'2. Future Goals'!$G$25</c:f>
              <c:strCache>
                <c:ptCount val="1"/>
                <c:pt idx="0">
                  <c:v> 1.90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'2. Future Goals'!$H$25</c:f>
              <c:strCache>
                <c:ptCount val="1"/>
                <c:pt idx="0">
                  <c:v> 2.35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'2. Future Goals'!$I$25</c:f>
              <c:strCache>
                <c:ptCount val="1"/>
                <c:pt idx="0">
                  <c:v> 2.80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'2. Future Goals'!$J$25</c:f>
              <c:strCache>
                <c:ptCount val="1"/>
                <c:pt idx="0">
                  <c:v> 3.25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'2. Future Goals'!$K$25</c:f>
              <c:strCache>
                <c:ptCount val="1"/>
                <c:pt idx="0">
                  <c:v> 3.70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'2. Future Goals'!$L$25</c:f>
              <c:strCache>
                <c:ptCount val="1"/>
                <c:pt idx="0">
                  <c:v> 4.15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'2. Future Goals'!$M$25</c:f>
              <c:strCache>
                <c:ptCount val="1"/>
                <c:pt idx="0">
                  <c:v> 4.60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'2. Future Goals'!$N$25</c:f>
              <c:strCache>
                <c:ptCount val="1"/>
                <c:pt idx="0">
                  <c:v> 5.05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891183"/>
        <c:axId val="40694056"/>
      </c:lineChart>
      <c:catAx>
        <c:axId val="268911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694056"/>
        <c:crosses val="autoZero"/>
        <c:auto val="1"/>
        <c:lblOffset val="100"/>
        <c:noMultiLvlLbl val="0"/>
      </c:catAx>
      <c:valAx>
        <c:axId val="406940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8911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'2. Future Goals'!#REF!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'2. Future Goals'!#REF!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'2. Future Goals'!#REF!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702185"/>
        <c:axId val="7884210"/>
      </c:lineChart>
      <c:catAx>
        <c:axId val="30702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884210"/>
        <c:crosses val="autoZero"/>
        <c:auto val="1"/>
        <c:lblOffset val="100"/>
        <c:noMultiLvlLbl val="0"/>
      </c:catAx>
      <c:valAx>
        <c:axId val="78842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02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50" b="1" i="0" u="none" baseline="0">
                <a:latin typeface="Arial"/>
                <a:ea typeface="Arial"/>
                <a:cs typeface="Arial"/>
              </a:rPr>
              <a:t>Assumed Trends for CPR, by Method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425"/>
          <c:w val="0.71425"/>
          <c:h val="0.85125"/>
        </c:manualLayout>
      </c:layout>
      <c:lineChart>
        <c:grouping val="standard"/>
        <c:varyColors val="0"/>
        <c:ser>
          <c:idx val="0"/>
          <c:order val="0"/>
          <c:tx>
            <c:strRef>
              <c:f>'2. Future Goals'!$A$15</c:f>
              <c:strCache>
                <c:ptCount val="1"/>
                <c:pt idx="0">
                  <c:v>Pill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Goals'!$F$14:$AE$14</c:f>
              <c:numCache/>
            </c:numRef>
          </c:cat>
          <c:val>
            <c:numRef>
              <c:f>'2. Future Goals'!$F$15:$AE$15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 Future Goals'!$A$16</c:f>
              <c:strCache>
                <c:ptCount val="1"/>
                <c:pt idx="0">
                  <c:v>Injection - two-month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Goals'!$F$14:$AE$14</c:f>
              <c:numCache/>
            </c:numRef>
          </c:cat>
          <c:val>
            <c:numRef>
              <c:f>'2. Future Goals'!$F$16:$AE$16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'2. Future Goals'!$A$17</c:f>
              <c:strCache>
                <c:ptCount val="1"/>
                <c:pt idx="0">
                  <c:v>Injection - three-month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Goals'!$F$14:$AE$14</c:f>
              <c:numCache/>
            </c:numRef>
          </c:cat>
          <c:val>
            <c:numRef>
              <c:f>'2. Future Goals'!$F$17:$AE$17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'2. Future Goals'!$A$18</c:f>
              <c:strCache>
                <c:ptCount val="1"/>
                <c:pt idx="0">
                  <c:v>Condom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Goals'!$F$14:$AE$14</c:f>
              <c:numCache/>
            </c:numRef>
          </c:cat>
          <c:val>
            <c:numRef>
              <c:f>'2. Future Goals'!$F$18:$AE$18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'2. Future Goals'!$A$19</c:f>
              <c:strCache>
                <c:ptCount val="1"/>
                <c:pt idx="0">
                  <c:v>Standard Days Method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Goals'!$F$14:$AE$14</c:f>
              <c:numCache/>
            </c:numRef>
          </c:cat>
          <c:val>
            <c:numRef>
              <c:f>'2. Future Goals'!$F$19:$AE$19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'2. Future Goals'!$A$20</c:f>
              <c:strCache>
                <c:ptCount val="1"/>
                <c:pt idx="0">
                  <c:v>Any Trad. Or Folk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Goals'!$F$14:$AE$14</c:f>
              <c:numCache/>
            </c:numRef>
          </c:cat>
          <c:val>
            <c:numRef>
              <c:f>'2. Future Goals'!$F$20:$AE$20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'2. Future Goals'!$A$21</c:f>
              <c:strCache>
                <c:ptCount val="1"/>
                <c:pt idx="0">
                  <c:v>Implant - Norplant, Jadelle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Goals'!$F$14:$AE$14</c:f>
              <c:numCache/>
            </c:numRef>
          </c:cat>
          <c:val>
            <c:numRef>
              <c:f>'2. Future Goals'!$F$21:$AE$21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'2. Future Goals'!$A$22</c:f>
              <c:strCache>
                <c:ptCount val="1"/>
                <c:pt idx="0">
                  <c:v>Implant - Implanon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Goals'!$F$14:$AE$14</c:f>
              <c:numCache/>
            </c:numRef>
          </c:cat>
          <c:val>
            <c:numRef>
              <c:f>'2. Future Goals'!$F$22:$AE$22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'2. Future Goals'!$A$23</c:f>
              <c:strCache>
                <c:ptCount val="1"/>
                <c:pt idx="0">
                  <c:v>IUD 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FFCC99"/>
                </a:solidFill>
              </a:ln>
            </c:spPr>
          </c:marker>
          <c:cat>
            <c:numRef>
              <c:f>'2. Future Goals'!$F$14:$AE$14</c:f>
              <c:numCache/>
            </c:numRef>
          </c:cat>
          <c:val>
            <c:numRef>
              <c:f>'2. Future Goals'!$F$23:$AE$23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'2. Future Goals'!$A$24</c:f>
              <c:strCache>
                <c:ptCount val="1"/>
                <c:pt idx="0">
                  <c:v>Female St.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'2. Future Goals'!$F$14:$AE$14</c:f>
              <c:numCache/>
            </c:numRef>
          </c:cat>
          <c:val>
            <c:numRef>
              <c:f>'2. Future Goals'!$F$24:$AE$24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'2. Future Goals'!$A$25</c:f>
              <c:strCache>
                <c:ptCount val="1"/>
                <c:pt idx="0">
                  <c:v>Male St.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Goals'!$F$14:$AE$14</c:f>
              <c:numCache/>
            </c:numRef>
          </c:cat>
          <c:val>
            <c:numRef>
              <c:f>'2. Future Goals'!$F$25:$AE$25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3849027"/>
        <c:axId val="34641244"/>
      </c:lineChart>
      <c:catAx>
        <c:axId val="3849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41244"/>
        <c:crosses val="autoZero"/>
        <c:auto val="1"/>
        <c:lblOffset val="100"/>
        <c:noMultiLvlLbl val="0"/>
      </c:catAx>
      <c:valAx>
        <c:axId val="34641244"/>
        <c:scaling>
          <c:orientation val="minMax"/>
        </c:scaling>
        <c:axPos val="l"/>
        <c:majorGridlines/>
        <c:delete val="0"/>
        <c:numFmt formatCode="_(* #,##0_);_(* \(#,##0\);_(* &quot;-&quot;_);_(@_)" sourceLinked="0"/>
        <c:majorTickMark val="out"/>
        <c:minorTickMark val="none"/>
        <c:tickLblPos val="nextTo"/>
        <c:crossAx val="3849027"/>
        <c:crossesAt val="1"/>
        <c:crossBetween val="between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25"/>
          <c:y val="0.2275"/>
          <c:w val="0.233"/>
          <c:h val="0.604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Number of Users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875"/>
          <c:w val="0.732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'2. Future Goals'!$A$38</c:f>
              <c:strCache>
                <c:ptCount val="1"/>
                <c:pt idx="0">
                  <c:v>Pill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Goals'!$F$37:$AE$37</c:f>
              <c:numCache/>
            </c:numRef>
          </c:cat>
          <c:val>
            <c:numRef>
              <c:f>'2. Future Goals'!$F$38:$AE$38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 Future Goals'!$A$39</c:f>
              <c:strCache>
                <c:ptCount val="1"/>
                <c:pt idx="0">
                  <c:v>Injection - two-month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Goals'!$F$37:$AE$37</c:f>
              <c:numCache/>
            </c:numRef>
          </c:cat>
          <c:val>
            <c:numRef>
              <c:f>'2. Future Goals'!$F$39:$AE$39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'2. Future Goals'!$A$40</c:f>
              <c:strCache>
                <c:ptCount val="1"/>
                <c:pt idx="0">
                  <c:v>Injection - three-month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Goals'!$F$37:$AE$37</c:f>
              <c:numCache/>
            </c:numRef>
          </c:cat>
          <c:val>
            <c:numRef>
              <c:f>'2. Future Goals'!$F$40:$AE$40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'2. Future Goals'!$A$41</c:f>
              <c:strCache>
                <c:ptCount val="1"/>
                <c:pt idx="0">
                  <c:v>Condom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Goals'!$F$37:$AE$37</c:f>
              <c:numCache/>
            </c:numRef>
          </c:cat>
          <c:val>
            <c:numRef>
              <c:f>'2. Future Goals'!$F$41:$AE$41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'2. Future Goals'!$A$42</c:f>
              <c:strCache>
                <c:ptCount val="1"/>
                <c:pt idx="0">
                  <c:v>Standard Days Method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Goals'!$F$37:$AE$37</c:f>
              <c:numCache/>
            </c:numRef>
          </c:cat>
          <c:val>
            <c:numRef>
              <c:f>'2. Future Goals'!$F$42:$AE$42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'2. Future Goals'!$A$43</c:f>
              <c:strCache>
                <c:ptCount val="1"/>
                <c:pt idx="0">
                  <c:v>Any Trad. Or Folk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Goals'!$F$37:$AE$37</c:f>
              <c:numCache/>
            </c:numRef>
          </c:cat>
          <c:val>
            <c:numRef>
              <c:f>'2. Future Goals'!$F$43:$AE$43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'2. Future Goals'!$A$44</c:f>
              <c:strCache>
                <c:ptCount val="1"/>
                <c:pt idx="0">
                  <c:v>Implant - Norplant, Jadelle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Goals'!$F$37:$AE$37</c:f>
              <c:numCache/>
            </c:numRef>
          </c:cat>
          <c:val>
            <c:numRef>
              <c:f>'2. Future Goals'!$F$44:$AE$44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'2. Future Goals'!$A$45</c:f>
              <c:strCache>
                <c:ptCount val="1"/>
                <c:pt idx="0">
                  <c:v>Implant - Implanon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Goals'!$F$37:$AE$37</c:f>
              <c:numCache/>
            </c:numRef>
          </c:cat>
          <c:val>
            <c:numRef>
              <c:f>'2. Future Goals'!$F$45:$AE$45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'2. Future Goals'!$A$46</c:f>
              <c:strCache>
                <c:ptCount val="1"/>
                <c:pt idx="0">
                  <c:v>IUD 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FFCC99"/>
                </a:solidFill>
              </a:ln>
            </c:spPr>
          </c:marker>
          <c:cat>
            <c:numRef>
              <c:f>'2. Future Goals'!$F$37:$AE$37</c:f>
              <c:numCache/>
            </c:numRef>
          </c:cat>
          <c:val>
            <c:numRef>
              <c:f>'2. Future Goals'!$F$46:$AE$46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'2. Future Goals'!$A$47</c:f>
              <c:strCache>
                <c:ptCount val="1"/>
                <c:pt idx="0">
                  <c:v>Female St.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'2. Future Goals'!$F$37:$AE$37</c:f>
              <c:numCache/>
            </c:numRef>
          </c:cat>
          <c:val>
            <c:numRef>
              <c:f>'2. Future Goals'!$F$47:$AE$47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'2. Future Goals'!$A$48</c:f>
              <c:strCache>
                <c:ptCount val="1"/>
                <c:pt idx="0">
                  <c:v>Male St.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Goals'!$F$37:$AE$37</c:f>
              <c:numCache/>
            </c:numRef>
          </c:cat>
          <c:val>
            <c:numRef>
              <c:f>'2. Future Goals'!$F$48:$AE$48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43335741"/>
        <c:axId val="54477350"/>
      </c:lineChart>
      <c:catAx>
        <c:axId val="43335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77350"/>
        <c:crosses val="autoZero"/>
        <c:auto val="1"/>
        <c:lblOffset val="100"/>
        <c:noMultiLvlLbl val="0"/>
      </c:catAx>
      <c:valAx>
        <c:axId val="54477350"/>
        <c:scaling>
          <c:orientation val="minMax"/>
          <c:max val="400000"/>
        </c:scaling>
        <c:axPos val="l"/>
        <c:majorGridlines/>
        <c:delete val="0"/>
        <c:numFmt formatCode="_(* #,##0_);_(* \(#,##0\);_(* &quot;-&quot;_);_(@_)" sourceLinked="0"/>
        <c:majorTickMark val="out"/>
        <c:minorTickMark val="none"/>
        <c:tickLblPos val="nextTo"/>
        <c:crossAx val="43335741"/>
        <c:crossesAt val="1"/>
        <c:crossBetween val="between"/>
        <c:dispUnits/>
        <c:majorUnit val="50000"/>
        <c:minorUnit val="5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5"/>
          <c:y val="0.09875"/>
          <c:w val="0.21725"/>
          <c:h val="0.66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latin typeface="Arial"/>
                <a:ea typeface="Arial"/>
                <a:cs typeface="Arial"/>
              </a:rPr>
              <a:t>Number of Adopters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975"/>
          <c:w val="0.7617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'2. Future Goals'!$A$56</c:f>
              <c:strCache>
                <c:ptCount val="1"/>
                <c:pt idx="0">
                  <c:v>Pill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Goals'!$F$55:$AE$55</c:f>
              <c:numCache/>
            </c:numRef>
          </c:cat>
          <c:val>
            <c:numRef>
              <c:f>'2. Future Goals'!$F$56:$AE$56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 Future Goals'!$A$57</c:f>
              <c:strCache>
                <c:ptCount val="1"/>
                <c:pt idx="0">
                  <c:v>Injection - two-month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Goals'!$F$55:$AE$55</c:f>
              <c:numCache/>
            </c:numRef>
          </c:cat>
          <c:val>
            <c:numRef>
              <c:f>'2. Future Goals'!$F$57:$AE$57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'2. Future Goals'!$A$58</c:f>
              <c:strCache>
                <c:ptCount val="1"/>
                <c:pt idx="0">
                  <c:v>Injection - three-month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Goals'!$F$55:$AE$55</c:f>
              <c:numCache/>
            </c:numRef>
          </c:cat>
          <c:val>
            <c:numRef>
              <c:f>'2. Future Goals'!$F$58:$AE$58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#N/A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'2. Future Goals'!$A$59</c:f>
              <c:strCache>
                <c:ptCount val="1"/>
                <c:pt idx="0">
                  <c:v>Condom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Goals'!$F$55:$AE$55</c:f>
              <c:numCache/>
            </c:numRef>
          </c:cat>
          <c:val>
            <c:numRef>
              <c:f>'2. Future Goals'!$F$59:$AE$59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#N/A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'2. Future Goals'!$A$60</c:f>
              <c:strCache>
                <c:ptCount val="1"/>
                <c:pt idx="0">
                  <c:v>Standard Days Method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Goals'!$F$55:$AE$55</c:f>
              <c:numCache/>
            </c:numRef>
          </c:cat>
          <c:val>
            <c:numRef>
              <c:f>'2. Future Goals'!$F$60:$AE$60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#N/A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'2. Future Goals'!$A$61</c:f>
              <c:strCache>
                <c:ptCount val="1"/>
                <c:pt idx="0">
                  <c:v>Any Trad. Or Folk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Goals'!$F$55:$AE$55</c:f>
              <c:numCache/>
            </c:numRef>
          </c:cat>
          <c:val>
            <c:numRef>
              <c:f>'2. Future Goals'!$F$61:$AE$61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#N/A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'2. Future Goals'!$A$62</c:f>
              <c:strCache>
                <c:ptCount val="1"/>
                <c:pt idx="0">
                  <c:v>Implant - Norplant, Jadelle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Goals'!$F$55:$AE$55</c:f>
              <c:numCache/>
            </c:numRef>
          </c:cat>
          <c:val>
            <c:numRef>
              <c:f>'2. Future Goals'!$F$62:$AE$62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#N/A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'2. Future Goals'!$A$63</c:f>
              <c:strCache>
                <c:ptCount val="1"/>
                <c:pt idx="0">
                  <c:v>Implant - Implanon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Goals'!$F$55:$AE$55</c:f>
              <c:numCache/>
            </c:numRef>
          </c:cat>
          <c:val>
            <c:numRef>
              <c:f>'2. Future Goals'!$F$63:$AE$63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#N/A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'2. Future Goals'!$A$64</c:f>
              <c:strCache>
                <c:ptCount val="1"/>
                <c:pt idx="0">
                  <c:v>IUD 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FFCC99"/>
                </a:solidFill>
              </a:ln>
            </c:spPr>
          </c:marker>
          <c:cat>
            <c:numRef>
              <c:f>'2. Future Goals'!$F$55:$AE$55</c:f>
              <c:numCache/>
            </c:numRef>
          </c:cat>
          <c:val>
            <c:numRef>
              <c:f>'2. Future Goals'!$F$64:$AE$64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#N/A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'2. Future Goals'!$A$65</c:f>
              <c:strCache>
                <c:ptCount val="1"/>
                <c:pt idx="0">
                  <c:v>Female St.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'2. Future Goals'!$F$55:$AE$55</c:f>
              <c:numCache/>
            </c:numRef>
          </c:cat>
          <c:val>
            <c:numRef>
              <c:f>'2. Future Goals'!$F$65:$AE$65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#N/A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'2. Future Goals'!$A$66</c:f>
              <c:strCache>
                <c:ptCount val="1"/>
                <c:pt idx="0">
                  <c:v>Male St.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Goals'!$F$55:$AE$55</c:f>
              <c:numCache/>
            </c:numRef>
          </c:cat>
          <c:val>
            <c:numRef>
              <c:f>'2. Future Goals'!$F$66:$AE$66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#N/A</c:v>
                </c:pt>
              </c:numCache>
            </c:numRef>
          </c:val>
          <c:smooth val="0"/>
        </c:ser>
        <c:marker val="1"/>
        <c:axId val="20534103"/>
        <c:axId val="50589200"/>
      </c:lineChart>
      <c:catAx>
        <c:axId val="205341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89200"/>
        <c:crosses val="autoZero"/>
        <c:auto val="1"/>
        <c:lblOffset val="100"/>
        <c:noMultiLvlLbl val="0"/>
      </c:catAx>
      <c:valAx>
        <c:axId val="50589200"/>
        <c:scaling>
          <c:orientation val="minMax"/>
          <c:max val="250000"/>
        </c:scaling>
        <c:axPos val="l"/>
        <c:majorGridlines/>
        <c:delete val="0"/>
        <c:numFmt formatCode="_(* #,##0_);_(* \(#,##0\);_(* &quot;-&quot;_);_(@_)" sourceLinked="0"/>
        <c:majorTickMark val="out"/>
        <c:minorTickMark val="none"/>
        <c:tickLblPos val="nextTo"/>
        <c:crossAx val="20534103"/>
        <c:crossesAt val="1"/>
        <c:crossBetween val="between"/>
        <c:dispUnits/>
        <c:majorUnit val="25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193"/>
          <c:w val="0.21525"/>
          <c:h val="0.70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Commodities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045"/>
          <c:w val="0.76"/>
          <c:h val="0.8955"/>
        </c:manualLayout>
      </c:layout>
      <c:lineChart>
        <c:grouping val="standard"/>
        <c:varyColors val="0"/>
        <c:ser>
          <c:idx val="0"/>
          <c:order val="0"/>
          <c:tx>
            <c:strRef>
              <c:f>'2. Future Goals'!$A$75</c:f>
              <c:strCache>
                <c:ptCount val="1"/>
                <c:pt idx="0">
                  <c:v>Pill 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Goals'!$F$74:$AE$74</c:f>
              <c:numCache/>
            </c:numRef>
          </c:cat>
          <c:val>
            <c:numRef>
              <c:f>'2. Future Goals'!$F$75:$AE$75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 Future Goals'!$A$76</c:f>
              <c:strCache>
                <c:ptCount val="1"/>
                <c:pt idx="0">
                  <c:v>Injection - two-month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Goals'!$F$74:$AE$74</c:f>
              <c:numCache/>
            </c:numRef>
          </c:cat>
          <c:val>
            <c:numRef>
              <c:f>'2. Future Goals'!$F$76:$AE$76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'2. Future Goals'!$A$77</c:f>
              <c:strCache>
                <c:ptCount val="1"/>
                <c:pt idx="0">
                  <c:v>Injection - three-month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Goals'!$F$74:$AE$74</c:f>
              <c:numCache/>
            </c:numRef>
          </c:cat>
          <c:val>
            <c:numRef>
              <c:f>'2. Future Goals'!$F$77:$AE$77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'2. Future Goals'!$A$78</c:f>
              <c:strCache>
                <c:ptCount val="1"/>
                <c:pt idx="0">
                  <c:v>Condom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Goals'!$F$74:$AE$74</c:f>
              <c:numCache/>
            </c:numRef>
          </c:cat>
          <c:val>
            <c:numRef>
              <c:f>'2. Future Goals'!$F$78:$AE$78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'2. Future Goals'!$A$79</c:f>
              <c:strCache>
                <c:ptCount val="1"/>
                <c:pt idx="0">
                  <c:v>Standard Days Method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Goals'!$F$74:$AE$74</c:f>
              <c:numCache/>
            </c:numRef>
          </c:cat>
          <c:val>
            <c:numRef>
              <c:f>'2. Future Goals'!$F$79:$AE$79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'2. Future Goals'!$A$80</c:f>
              <c:strCache>
                <c:ptCount val="1"/>
                <c:pt idx="0">
                  <c:v>Any Trad. Or Folk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Goals'!$F$74:$AE$74</c:f>
              <c:numCache/>
            </c:numRef>
          </c:cat>
          <c:val>
            <c:numRef>
              <c:f>'2. Future Goals'!$F$80:$AE$80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'2. Future Goals'!$A$81</c:f>
              <c:strCache>
                <c:ptCount val="1"/>
                <c:pt idx="0">
                  <c:v>Implant - Norplant, Jadelle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Goals'!$F$74:$AE$74</c:f>
              <c:numCache/>
            </c:numRef>
          </c:cat>
          <c:val>
            <c:numRef>
              <c:f>'2. Future Goals'!$F$81:$AE$81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'2. Future Goals'!$A$82</c:f>
              <c:strCache>
                <c:ptCount val="1"/>
                <c:pt idx="0">
                  <c:v>Implant - Implanon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Goals'!$F$74:$AE$74</c:f>
              <c:numCache/>
            </c:numRef>
          </c:cat>
          <c:val>
            <c:numRef>
              <c:f>'2. Future Goals'!$F$82:$AE$82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'2. Future Goals'!$A$83</c:f>
              <c:strCache>
                <c:ptCount val="1"/>
                <c:pt idx="0">
                  <c:v>IUD 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FFCC99"/>
                </a:solidFill>
              </a:ln>
            </c:spPr>
          </c:marker>
          <c:cat>
            <c:numRef>
              <c:f>'2. Future Goals'!$F$74:$AE$74</c:f>
              <c:numCache/>
            </c:numRef>
          </c:cat>
          <c:val>
            <c:numRef>
              <c:f>'2. Future Goals'!$F$83:$AE$83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'2. Future Goals'!$A$84</c:f>
              <c:strCache>
                <c:ptCount val="1"/>
                <c:pt idx="0">
                  <c:v>Female St.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'2. Future Goals'!$F$74:$AE$74</c:f>
              <c:numCache/>
            </c:numRef>
          </c:cat>
          <c:val>
            <c:numRef>
              <c:f>'2. Future Goals'!$F$84:$AE$84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'2. Future Goals'!$A$85</c:f>
              <c:strCache>
                <c:ptCount val="1"/>
                <c:pt idx="0">
                  <c:v>Male St.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Goals'!$F$74:$AE$74</c:f>
              <c:numCache/>
            </c:numRef>
          </c:cat>
          <c:val>
            <c:numRef>
              <c:f>'2. Future Goals'!$F$85:$AE$85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52649617"/>
        <c:axId val="4084506"/>
      </c:lineChart>
      <c:catAx>
        <c:axId val="52649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84506"/>
        <c:crosses val="autoZero"/>
        <c:auto val="1"/>
        <c:lblOffset val="100"/>
        <c:noMultiLvlLbl val="0"/>
      </c:catAx>
      <c:valAx>
        <c:axId val="4084506"/>
        <c:scaling>
          <c:orientation val="minMax"/>
          <c:max val="18000000"/>
        </c:scaling>
        <c:axPos val="l"/>
        <c:majorGridlines/>
        <c:delete val="0"/>
        <c:numFmt formatCode="_(* #,##0_);_(* \(#,##0\);_(* &quot;-&quot;_);_(@_)" sourceLinked="0"/>
        <c:majorTickMark val="out"/>
        <c:minorTickMark val="none"/>
        <c:tickLblPos val="nextTo"/>
        <c:crossAx val="52649617"/>
        <c:crossesAt val="1"/>
        <c:crossBetween val="between"/>
        <c:dispUnits/>
        <c:majorUnit val="2000000"/>
        <c:minorUnit val="20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"/>
          <c:y val="0.2165"/>
          <c:w val="0.216"/>
          <c:h val="0.75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Dhaka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9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437005"/>
        <c:axId val="47170998"/>
      </c:lineChart>
      <c:catAx>
        <c:axId val="574370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70998"/>
        <c:crosses val="autoZero"/>
        <c:auto val="1"/>
        <c:lblOffset val="100"/>
        <c:noMultiLvlLbl val="0"/>
      </c:catAx>
      <c:valAx>
        <c:axId val="471709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4370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7"/>
        <c:delete val="1"/>
      </c:legendEntry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Commodity Costs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3075"/>
          <c:w val="0.7605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'2. Future Goals'!$A$93</c:f>
              <c:strCache>
                <c:ptCount val="1"/>
                <c:pt idx="0">
                  <c:v>Pill cycles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Goals'!$F$92:$AE$92</c:f>
              <c:numCache/>
            </c:numRef>
          </c:cat>
          <c:val>
            <c:numRef>
              <c:f>'2. Future Goals'!$F$93:$AE$93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 Future Goals'!$A$94</c:f>
              <c:strCache>
                <c:ptCount val="1"/>
                <c:pt idx="0">
                  <c:v>Injection - two-month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Goals'!$F$92:$AE$92</c:f>
              <c:numCache/>
            </c:numRef>
          </c:cat>
          <c:val>
            <c:numRef>
              <c:f>'2. Future Goals'!$F$94:$AE$94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'2. Future Goals'!$A$95</c:f>
              <c:strCache>
                <c:ptCount val="1"/>
                <c:pt idx="0">
                  <c:v>Injection - three-month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Goals'!$F$92:$AE$92</c:f>
              <c:numCache/>
            </c:numRef>
          </c:cat>
          <c:val>
            <c:numRef>
              <c:f>'2. Future Goals'!$F$95:$AE$95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'2. Future Goals'!$A$96</c:f>
              <c:strCache>
                <c:ptCount val="1"/>
                <c:pt idx="0">
                  <c:v>Condom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Goals'!$F$92:$AE$92</c:f>
              <c:numCache/>
            </c:numRef>
          </c:cat>
          <c:val>
            <c:numRef>
              <c:f>'2. Future Goals'!$F$96:$AE$96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'2. Future Goals'!$A$97</c:f>
              <c:strCache>
                <c:ptCount val="1"/>
                <c:pt idx="0">
                  <c:v>Standard Days Method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Goals'!$F$92:$AE$92</c:f>
              <c:numCache/>
            </c:numRef>
          </c:cat>
          <c:val>
            <c:numRef>
              <c:f>'2. Future Goals'!$F$97:$AE$97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'2. Future Goals'!$A$98</c:f>
              <c:strCache>
                <c:ptCount val="1"/>
                <c:pt idx="0">
                  <c:v>Any Trad. Or Folk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Goals'!$F$92:$AE$92</c:f>
              <c:numCache/>
            </c:numRef>
          </c:cat>
          <c:val>
            <c:numRef>
              <c:f>'2. Future Goals'!$F$98:$AE$98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'2. Future Goals'!$A$99</c:f>
              <c:strCache>
                <c:ptCount val="1"/>
                <c:pt idx="0">
                  <c:v>Implant - Norplant, Jadelle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Goals'!$F$92:$AE$92</c:f>
              <c:numCache/>
            </c:numRef>
          </c:cat>
          <c:val>
            <c:numRef>
              <c:f>'2. Future Goals'!$F$99:$AE$99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'2. Future Goals'!$A$100</c:f>
              <c:strCache>
                <c:ptCount val="1"/>
                <c:pt idx="0">
                  <c:v>Implant - Implanon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Goals'!$F$92:$AE$92</c:f>
              <c:numCache/>
            </c:numRef>
          </c:cat>
          <c:val>
            <c:numRef>
              <c:f>'2. Future Goals'!$F$100:$AE$100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'2. Future Goals'!$A$101</c:f>
              <c:strCache>
                <c:ptCount val="1"/>
                <c:pt idx="0">
                  <c:v>IUD 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FFCC99"/>
                </a:solidFill>
              </a:ln>
            </c:spPr>
          </c:marker>
          <c:cat>
            <c:numRef>
              <c:f>'2. Future Goals'!$F$92:$AE$92</c:f>
              <c:numCache/>
            </c:numRef>
          </c:cat>
          <c:val>
            <c:numRef>
              <c:f>'2. Future Goals'!$F$101:$AE$101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'2. Future Goals'!$A$102</c:f>
              <c:strCache>
                <c:ptCount val="1"/>
                <c:pt idx="0">
                  <c:v>Female St.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'2. Future Goals'!$F$92:$AE$92</c:f>
              <c:numCache/>
            </c:numRef>
          </c:cat>
          <c:val>
            <c:numRef>
              <c:f>'2. Future Goals'!$F$102:$AE$102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'2. Future Goals'!$A$103</c:f>
              <c:strCache>
                <c:ptCount val="1"/>
                <c:pt idx="0">
                  <c:v>Male St.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Goals'!$F$92:$AE$92</c:f>
              <c:numCache/>
            </c:numRef>
          </c:cat>
          <c:val>
            <c:numRef>
              <c:f>'2. Future Goals'!$F$103:$AE$103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36760555"/>
        <c:axId val="62409540"/>
      </c:lineChart>
      <c:catAx>
        <c:axId val="367605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409540"/>
        <c:crosses val="autoZero"/>
        <c:auto val="1"/>
        <c:lblOffset val="100"/>
        <c:noMultiLvlLbl val="0"/>
      </c:catAx>
      <c:valAx>
        <c:axId val="62409540"/>
        <c:scaling>
          <c:orientation val="minMax"/>
          <c:max val="4000000"/>
        </c:scaling>
        <c:axPos val="l"/>
        <c:majorGridlines/>
        <c:delete val="0"/>
        <c:numFmt formatCode="_(* #,##0_);_(* \(#,##0\);_(* &quot;-&quot;_);_(@_)" sourceLinked="0"/>
        <c:majorTickMark val="out"/>
        <c:minorTickMark val="none"/>
        <c:tickLblPos val="nextTo"/>
        <c:crossAx val="36760555"/>
        <c:crossesAt val="1"/>
        <c:crossBetween val="between"/>
        <c:dispUnits/>
        <c:majorUnit val="500000"/>
        <c:minorUnit val="5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75"/>
          <c:y val="0.1855"/>
          <c:w val="0.21525"/>
          <c:h val="0.814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Estimated Monthly Client Load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125"/>
          <c:w val="0.731"/>
          <c:h val="0.85625"/>
        </c:manualLayout>
      </c:layout>
      <c:lineChart>
        <c:grouping val="standard"/>
        <c:varyColors val="0"/>
        <c:ser>
          <c:idx val="0"/>
          <c:order val="0"/>
          <c:tx>
            <c:strRef>
              <c:f>'2. Future Goals'!$A$111</c:f>
              <c:strCache>
                <c:ptCount val="1"/>
                <c:pt idx="0">
                  <c:v>Pill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Goals'!$F$110:$AE$110</c:f>
              <c:numCache/>
            </c:numRef>
          </c:cat>
          <c:val>
            <c:numRef>
              <c:f>'2. Future Goals'!$F$111:$AE$111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 Future Goals'!$A$112</c:f>
              <c:strCache>
                <c:ptCount val="1"/>
                <c:pt idx="0">
                  <c:v>Injection - two-month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Goals'!$F$110:$AE$110</c:f>
              <c:numCache/>
            </c:numRef>
          </c:cat>
          <c:val>
            <c:numRef>
              <c:f>'2. Future Goals'!$F$112:$AE$112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'2. Future Goals'!$A$113</c:f>
              <c:strCache>
                <c:ptCount val="1"/>
                <c:pt idx="0">
                  <c:v>Injection - three-month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Goals'!$F$110:$AE$110</c:f>
              <c:numCache/>
            </c:numRef>
          </c:cat>
          <c:val>
            <c:numRef>
              <c:f>'2. Future Goals'!$F$113:$AE$113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'2. Future Goals'!$A$114</c:f>
              <c:strCache>
                <c:ptCount val="1"/>
                <c:pt idx="0">
                  <c:v>Condom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Goals'!$F$110:$AE$110</c:f>
              <c:numCache/>
            </c:numRef>
          </c:cat>
          <c:val>
            <c:numRef>
              <c:f>'2. Future Goals'!$F$114:$AE$114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'2. Future Goals'!$A$115</c:f>
              <c:strCache>
                <c:ptCount val="1"/>
                <c:pt idx="0">
                  <c:v>Standard Days Method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Goals'!$F$110:$AE$110</c:f>
              <c:numCache/>
            </c:numRef>
          </c:cat>
          <c:val>
            <c:numRef>
              <c:f>'2. Future Goals'!$F$115:$AE$115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'2. Future Goals'!$A$116</c:f>
              <c:strCache>
                <c:ptCount val="1"/>
                <c:pt idx="0">
                  <c:v>Any Trad. Or Folk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Goals'!$F$110:$AE$110</c:f>
              <c:numCache/>
            </c:numRef>
          </c:cat>
          <c:val>
            <c:numRef>
              <c:f>'2. Future Goals'!$F$116:$AE$116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'2. Future Goals'!$A$117</c:f>
              <c:strCache>
                <c:ptCount val="1"/>
                <c:pt idx="0">
                  <c:v>Implant - Norplant, Jadelle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Goals'!$F$110:$AE$110</c:f>
              <c:numCache/>
            </c:numRef>
          </c:cat>
          <c:val>
            <c:numRef>
              <c:f>'2. Future Goals'!$F$117:$AE$117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'2. Future Goals'!$A$118</c:f>
              <c:strCache>
                <c:ptCount val="1"/>
                <c:pt idx="0">
                  <c:v>Implant - Implanon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Goals'!$F$110:$AE$110</c:f>
              <c:numCache/>
            </c:numRef>
          </c:cat>
          <c:val>
            <c:numRef>
              <c:f>'2. Future Goals'!$F$118:$AE$118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'2. Future Goals'!$A$119</c:f>
              <c:strCache>
                <c:ptCount val="1"/>
                <c:pt idx="0">
                  <c:v>IUD 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FFCC99"/>
                </a:solidFill>
              </a:ln>
            </c:spPr>
          </c:marker>
          <c:cat>
            <c:numRef>
              <c:f>'2. Future Goals'!$F$110:$AE$110</c:f>
              <c:numCache/>
            </c:numRef>
          </c:cat>
          <c:val>
            <c:numRef>
              <c:f>'2. Future Goals'!$F$119:$AE$119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'2. Future Goals'!$A$120</c:f>
              <c:strCache>
                <c:ptCount val="1"/>
                <c:pt idx="0">
                  <c:v>Female St.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'2. Future Goals'!$F$110:$AE$110</c:f>
              <c:numCache/>
            </c:numRef>
          </c:cat>
          <c:val>
            <c:numRef>
              <c:f>'2. Future Goals'!$F$120:$AE$120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'2. Future Goals'!$A$121</c:f>
              <c:strCache>
                <c:ptCount val="1"/>
                <c:pt idx="0">
                  <c:v>Male St.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Goals'!$F$110:$AE$110</c:f>
              <c:numCache/>
            </c:numRef>
          </c:cat>
          <c:val>
            <c:numRef>
              <c:f>'2. Future Goals'!$F$121:$AE$121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24814949"/>
        <c:axId val="22007950"/>
      </c:lineChart>
      <c:catAx>
        <c:axId val="24814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007950"/>
        <c:crosses val="autoZero"/>
        <c:auto val="1"/>
        <c:lblOffset val="100"/>
        <c:noMultiLvlLbl val="0"/>
      </c:catAx>
      <c:valAx>
        <c:axId val="22007950"/>
        <c:scaling>
          <c:orientation val="minMax"/>
          <c:max val="4000"/>
          <c:min val="0"/>
        </c:scaling>
        <c:axPos val="l"/>
        <c:majorGridlines/>
        <c:delete val="0"/>
        <c:numFmt formatCode="_(* #,##0_);_(* \(#,##0\);_(* &quot;-&quot;_);_(@_)" sourceLinked="0"/>
        <c:majorTickMark val="out"/>
        <c:minorTickMark val="none"/>
        <c:tickLblPos val="nextTo"/>
        <c:crossAx val="24814949"/>
        <c:crossesAt val="1"/>
        <c:crossBetween val="between"/>
        <c:dispUnits/>
        <c:majorUnit val="300"/>
        <c:minorUnit val="2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5"/>
          <c:y val="0.114"/>
          <c:w val="0.21475"/>
          <c:h val="0.88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latin typeface="Arial"/>
                <a:ea typeface="Arial"/>
                <a:cs typeface="Arial"/>
              </a:rPr>
              <a:t>CYP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1675"/>
          <c:w val="0.72875"/>
          <c:h val="0.88325"/>
        </c:manualLayout>
      </c:layout>
      <c:lineChart>
        <c:grouping val="standard"/>
        <c:varyColors val="0"/>
        <c:ser>
          <c:idx val="0"/>
          <c:order val="0"/>
          <c:tx>
            <c:strRef>
              <c:f>'2. Future Goals'!$A$126</c:f>
              <c:strCache>
                <c:ptCount val="1"/>
                <c:pt idx="0">
                  <c:v>Pill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Goals'!$F$125:$AE$125</c:f>
              <c:numCache/>
            </c:numRef>
          </c:cat>
          <c:val>
            <c:numRef>
              <c:f>'2. Future Goals'!$F$126:$AE$126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 Future Goals'!$A$127</c:f>
              <c:strCache>
                <c:ptCount val="1"/>
                <c:pt idx="0">
                  <c:v>Injection - two-month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Goals'!$F$125:$AE$125</c:f>
              <c:numCache/>
            </c:numRef>
          </c:cat>
          <c:val>
            <c:numRef>
              <c:f>'2. Future Goals'!$F$127:$AE$127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'2. Future Goals'!$A$128</c:f>
              <c:strCache>
                <c:ptCount val="1"/>
                <c:pt idx="0">
                  <c:v>Injection - three-month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Goals'!$F$125:$AE$125</c:f>
              <c:numCache/>
            </c:numRef>
          </c:cat>
          <c:val>
            <c:numRef>
              <c:f>'2. Future Goals'!$F$128:$AE$128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'2. Future Goals'!$A$129</c:f>
              <c:strCache>
                <c:ptCount val="1"/>
                <c:pt idx="0">
                  <c:v>Condom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Goals'!$F$125:$AE$125</c:f>
              <c:numCache/>
            </c:numRef>
          </c:cat>
          <c:val>
            <c:numRef>
              <c:f>'2. Future Goals'!$F$129:$AE$129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'2. Future Goals'!$A$130</c:f>
              <c:strCache>
                <c:ptCount val="1"/>
                <c:pt idx="0">
                  <c:v>Standard Days Method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Goals'!$F$125:$AE$125</c:f>
              <c:numCache/>
            </c:numRef>
          </c:cat>
          <c:val>
            <c:numRef>
              <c:f>'2. Future Goals'!$F$130:$AE$130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'2. Future Goals'!$A$131</c:f>
              <c:strCache>
                <c:ptCount val="1"/>
                <c:pt idx="0">
                  <c:v>Any Trad.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Goals'!$F$125:$AE$125</c:f>
              <c:numCache/>
            </c:numRef>
          </c:cat>
          <c:val>
            <c:numRef>
              <c:f>'2. Future Goals'!$F$131:$AE$131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'2. Future Goals'!$A$132</c:f>
              <c:strCache>
                <c:ptCount val="1"/>
                <c:pt idx="0">
                  <c:v>Implant - Norplant, Jadelle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Goals'!$F$125:$AE$125</c:f>
              <c:numCache/>
            </c:numRef>
          </c:cat>
          <c:val>
            <c:numRef>
              <c:f>'2. Future Goals'!$F$132:$AE$132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'2. Future Goals'!$A$133</c:f>
              <c:strCache>
                <c:ptCount val="1"/>
                <c:pt idx="0">
                  <c:v>Implant - Implanon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Goals'!$F$125:$AE$125</c:f>
              <c:numCache/>
            </c:numRef>
          </c:cat>
          <c:val>
            <c:numRef>
              <c:f>'2. Future Goals'!$F$133:$AE$133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'2. Future Goals'!$A$134</c:f>
              <c:strCache>
                <c:ptCount val="1"/>
                <c:pt idx="0">
                  <c:v>IUD 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7"/>
            <c:spPr>
              <a:noFill/>
              <a:ln>
                <a:solidFill>
                  <a:srgbClr val="FFCC99"/>
                </a:solidFill>
              </a:ln>
            </c:spPr>
          </c:marker>
          <c:cat>
            <c:numRef>
              <c:f>'2. Future Goals'!$F$125:$AE$125</c:f>
              <c:numCache/>
            </c:numRef>
          </c:cat>
          <c:val>
            <c:numRef>
              <c:f>'2. Future Goals'!$F$134:$AE$134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'2. Future Goals'!$A$135</c:f>
              <c:strCache>
                <c:ptCount val="1"/>
                <c:pt idx="0">
                  <c:v>Female St.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'2. Future Goals'!$F$125:$AE$125</c:f>
              <c:numCache/>
            </c:numRef>
          </c:cat>
          <c:val>
            <c:numRef>
              <c:f>'2. Future Goals'!$F$135:$AE$135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'2. Future Goals'!$A$136</c:f>
              <c:strCache>
                <c:ptCount val="1"/>
                <c:pt idx="0">
                  <c:v>Male St. 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'2. Future Goals'!$F$125:$AE$125</c:f>
              <c:numCache/>
            </c:numRef>
          </c:cat>
          <c:val>
            <c:numRef>
              <c:f>'2. Future Goals'!$F$136:$AE$136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63853823"/>
        <c:axId val="37813496"/>
      </c:lineChart>
      <c:catAx>
        <c:axId val="63853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813496"/>
        <c:crosses val="autoZero"/>
        <c:auto val="1"/>
        <c:lblOffset val="100"/>
        <c:noMultiLvlLbl val="0"/>
      </c:catAx>
      <c:valAx>
        <c:axId val="37813496"/>
        <c:scaling>
          <c:orientation val="minMax"/>
          <c:max val="400000"/>
        </c:scaling>
        <c:axPos val="l"/>
        <c:majorGridlines/>
        <c:delete val="0"/>
        <c:numFmt formatCode="_(* #,##0_);_(* \(#,##0\);_(* &quot;-&quot;_);_(@_)" sourceLinked="0"/>
        <c:majorTickMark val="out"/>
        <c:minorTickMark val="none"/>
        <c:tickLblPos val="nextTo"/>
        <c:crossAx val="63853823"/>
        <c:crossesAt val="1"/>
        <c:crossBetween val="between"/>
        <c:dispUnits/>
        <c:majorUnit val="100000"/>
        <c:minorUnit val="10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75"/>
          <c:y val="0.24825"/>
          <c:w val="0.2155"/>
          <c:h val="0.74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… Sylhet alone
 (no data for 1993-94)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885799"/>
        <c:axId val="62754464"/>
      </c:lineChart>
      <c:catAx>
        <c:axId val="21885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754464"/>
        <c:crosses val="autoZero"/>
        <c:auto val="1"/>
        <c:lblOffset val="100"/>
        <c:noMultiLvlLbl val="0"/>
      </c:catAx>
      <c:valAx>
        <c:axId val="62754464"/>
        <c:scaling>
          <c:orientation val="minMax"/>
          <c:max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85799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...Chittagong alone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9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7919265"/>
        <c:axId val="49946794"/>
      </c:lineChart>
      <c:catAx>
        <c:axId val="279192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946794"/>
        <c:crosses val="autoZero"/>
        <c:auto val="1"/>
        <c:lblOffset val="100"/>
        <c:noMultiLvlLbl val="0"/>
      </c:catAx>
      <c:valAx>
        <c:axId val="49946794"/>
        <c:scaling>
          <c:orientation val="minMax"/>
          <c:max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192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7"/>
        <c:delete val="1"/>
      </c:legendEntry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Chittagong/Sylhet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9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867963"/>
        <c:axId val="19158484"/>
      </c:lineChart>
      <c:catAx>
        <c:axId val="46867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158484"/>
        <c:crosses val="autoZero"/>
        <c:auto val="1"/>
        <c:lblOffset val="100"/>
        <c:noMultiLvlLbl val="0"/>
      </c:catAx>
      <c:valAx>
        <c:axId val="19158484"/>
        <c:scaling>
          <c:orientation val="minMax"/>
          <c:max val="7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67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7"/>
        <c:delete val="1"/>
      </c:legendEntry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Barisal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8208629"/>
        <c:axId val="8333342"/>
      </c:lineChart>
      <c:catAx>
        <c:axId val="38208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33342"/>
        <c:crosses val="autoZero"/>
        <c:auto val="1"/>
        <c:lblOffset val="100"/>
        <c:noMultiLvlLbl val="0"/>
      </c:catAx>
      <c:valAx>
        <c:axId val="83333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086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25" b="1" i="0" u="none" baseline="0">
                <a:latin typeface="Arial"/>
                <a:ea typeface="Arial"/>
                <a:cs typeface="Arial"/>
              </a:rPr>
              <a:t>Total, for All Bangladesh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'1. Past Trend Continuation'!$I$24</c:f>
              <c:strCache>
                <c:ptCount val="1"/>
                <c:pt idx="0">
                  <c:v>2.80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'1. Past Trend Continuation'!$J$24</c:f>
              <c:strCache>
                <c:ptCount val="1"/>
                <c:pt idx="0">
                  <c:v>3.00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'1. Past Trend Continuation'!$K$24</c:f>
              <c:strCache>
                <c:ptCount val="1"/>
                <c:pt idx="0">
                  <c:v>3.20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'1. Past Trend Continuation'!$L$24</c:f>
              <c:strCache>
                <c:ptCount val="1"/>
                <c:pt idx="0">
                  <c:v>3.40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'1. Past Trend Continuation'!$M$24</c:f>
              <c:strCache>
                <c:ptCount val="1"/>
                <c:pt idx="0">
                  <c:v>3.60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'1. Past Trend Continuation'!$N$24</c:f>
              <c:strCache>
                <c:ptCount val="1"/>
                <c:pt idx="0">
                  <c:v>3.80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'1. Past Trend Continuation'!$O$24</c:f>
              <c:strCache>
                <c:ptCount val="1"/>
                <c:pt idx="0">
                  <c:v>4.00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'1. Past Trend Continuation'!$P$24</c:f>
              <c:strCache>
                <c:ptCount val="1"/>
                <c:pt idx="0">
                  <c:v>4.20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'1. Past Trend Continuation'!$Q$24</c:f>
              <c:strCache>
                <c:ptCount val="1"/>
                <c:pt idx="0">
                  <c:v>4.40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'1. Past Trend Continuation'!$R$24</c:f>
              <c:strCache>
                <c:ptCount val="1"/>
                <c:pt idx="0">
                  <c:v>4.60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891215"/>
        <c:axId val="3912072"/>
      </c:lineChart>
      <c:catAx>
        <c:axId val="7891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2072"/>
        <c:crosses val="autoZero"/>
        <c:auto val="1"/>
        <c:lblOffset val="100"/>
        <c:noMultiLvlLbl val="0"/>
      </c:catAx>
      <c:valAx>
        <c:axId val="39120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8912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'1. Past Trend Continuation'!#REF!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'1. Past Trend Continuation'!#REF!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'1. Past Trend Continuation'!#REF!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5208649"/>
        <c:axId val="48442386"/>
      </c:lineChart>
      <c:catAx>
        <c:axId val="35208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42386"/>
        <c:crosses val="autoZero"/>
        <c:auto val="1"/>
        <c:lblOffset val="100"/>
        <c:noMultiLvlLbl val="0"/>
      </c:catAx>
      <c:valAx>
        <c:axId val="484423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08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Relationship Id="rId10" Type="http://schemas.openxmlformats.org/officeDocument/2006/relationships/chart" Target="/xl/charts/chart26.xml" /><Relationship Id="rId11" Type="http://schemas.openxmlformats.org/officeDocument/2006/relationships/chart" Target="/xl/charts/chart27.xml" /><Relationship Id="rId12" Type="http://schemas.openxmlformats.org/officeDocument/2006/relationships/chart" Target="/xl/charts/chart28.xml" /><Relationship Id="rId13" Type="http://schemas.openxmlformats.org/officeDocument/2006/relationships/chart" Target="/xl/charts/chart29.xml" /><Relationship Id="rId14" Type="http://schemas.openxmlformats.org/officeDocument/2006/relationships/chart" Target="/xl/charts/chart30.xml" /><Relationship Id="rId15" Type="http://schemas.openxmlformats.org/officeDocument/2006/relationships/chart" Target="/xl/charts/chart31.xml" /><Relationship Id="rId16" Type="http://schemas.openxmlformats.org/officeDocument/2006/relationships/chart" Target="/xl/charts/chart3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438150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1353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0</xdr:colOff>
      <xdr:row>0</xdr:row>
      <xdr:rowOff>0</xdr:rowOff>
    </xdr:from>
    <xdr:to>
      <xdr:col>36</xdr:col>
      <xdr:colOff>295275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7917775" y="0"/>
        <a:ext cx="4086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19050</xdr:colOff>
      <xdr:row>0</xdr:row>
      <xdr:rowOff>0</xdr:rowOff>
    </xdr:from>
    <xdr:to>
      <xdr:col>18</xdr:col>
      <xdr:colOff>438150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1706225" y="0"/>
        <a:ext cx="64484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552450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0" y="0"/>
        <a:ext cx="114681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590550</xdr:colOff>
      <xdr:row>0</xdr:row>
      <xdr:rowOff>0</xdr:rowOff>
    </xdr:from>
    <xdr:to>
      <xdr:col>35</xdr:col>
      <xdr:colOff>400050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8307050" y="0"/>
        <a:ext cx="131921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19050</xdr:colOff>
      <xdr:row>0</xdr:row>
      <xdr:rowOff>0</xdr:rowOff>
    </xdr:from>
    <xdr:to>
      <xdr:col>18</xdr:col>
      <xdr:colOff>438150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11706225" y="0"/>
        <a:ext cx="64484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10</xdr:col>
      <xdr:colOff>514350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0" y="0"/>
        <a:ext cx="114300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11</xdr:col>
      <xdr:colOff>133350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11820525" y="0"/>
        <a:ext cx="76104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457200</xdr:colOff>
      <xdr:row>0</xdr:row>
      <xdr:rowOff>0</xdr:rowOff>
    </xdr:from>
    <xdr:to>
      <xdr:col>20</xdr:col>
      <xdr:colOff>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10391775" y="0"/>
        <a:ext cx="90392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32</xdr:col>
      <xdr:colOff>561975</xdr:colOff>
      <xdr:row>10</xdr:row>
      <xdr:rowOff>190500</xdr:rowOff>
    </xdr:from>
    <xdr:to>
      <xdr:col>45</xdr:col>
      <xdr:colOff>238125</xdr:colOff>
      <xdr:row>25</xdr:row>
      <xdr:rowOff>57150</xdr:rowOff>
    </xdr:to>
    <xdr:graphicFrame>
      <xdr:nvGraphicFramePr>
        <xdr:cNvPr id="10" name="Chart 486"/>
        <xdr:cNvGraphicFramePr/>
      </xdr:nvGraphicFramePr>
      <xdr:xfrm>
        <a:off x="28622625" y="2514600"/>
        <a:ext cx="8810625" cy="35718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32</xdr:col>
      <xdr:colOff>533400</xdr:colOff>
      <xdr:row>27</xdr:row>
      <xdr:rowOff>28575</xdr:rowOff>
    </xdr:from>
    <xdr:to>
      <xdr:col>45</xdr:col>
      <xdr:colOff>171450</xdr:colOff>
      <xdr:row>47</xdr:row>
      <xdr:rowOff>123825</xdr:rowOff>
    </xdr:to>
    <xdr:graphicFrame>
      <xdr:nvGraphicFramePr>
        <xdr:cNvPr id="11" name="Chart 487"/>
        <xdr:cNvGraphicFramePr/>
      </xdr:nvGraphicFramePr>
      <xdr:xfrm>
        <a:off x="28594050" y="6372225"/>
        <a:ext cx="8772525" cy="3590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32</xdr:col>
      <xdr:colOff>542925</xdr:colOff>
      <xdr:row>49</xdr:row>
      <xdr:rowOff>142875</xdr:rowOff>
    </xdr:from>
    <xdr:to>
      <xdr:col>45</xdr:col>
      <xdr:colOff>161925</xdr:colOff>
      <xdr:row>69</xdr:row>
      <xdr:rowOff>0</xdr:rowOff>
    </xdr:to>
    <xdr:graphicFrame>
      <xdr:nvGraphicFramePr>
        <xdr:cNvPr id="12" name="Chart 488"/>
        <xdr:cNvGraphicFramePr/>
      </xdr:nvGraphicFramePr>
      <xdr:xfrm>
        <a:off x="28603575" y="10306050"/>
        <a:ext cx="8753475" cy="3371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32</xdr:col>
      <xdr:colOff>504825</xdr:colOff>
      <xdr:row>71</xdr:row>
      <xdr:rowOff>28575</xdr:rowOff>
    </xdr:from>
    <xdr:to>
      <xdr:col>45</xdr:col>
      <xdr:colOff>209550</xdr:colOff>
      <xdr:row>90</xdr:row>
      <xdr:rowOff>238125</xdr:rowOff>
    </xdr:to>
    <xdr:graphicFrame>
      <xdr:nvGraphicFramePr>
        <xdr:cNvPr id="13" name="Chart 489"/>
        <xdr:cNvGraphicFramePr/>
      </xdr:nvGraphicFramePr>
      <xdr:xfrm>
        <a:off x="28565475" y="14030325"/>
        <a:ext cx="8839200" cy="34575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32</xdr:col>
      <xdr:colOff>523875</xdr:colOff>
      <xdr:row>90</xdr:row>
      <xdr:rowOff>561975</xdr:rowOff>
    </xdr:from>
    <xdr:to>
      <xdr:col>45</xdr:col>
      <xdr:colOff>190500</xdr:colOff>
      <xdr:row>108</xdr:row>
      <xdr:rowOff>819150</xdr:rowOff>
    </xdr:to>
    <xdr:graphicFrame>
      <xdr:nvGraphicFramePr>
        <xdr:cNvPr id="14" name="Chart 490"/>
        <xdr:cNvGraphicFramePr/>
      </xdr:nvGraphicFramePr>
      <xdr:xfrm>
        <a:off x="28584525" y="17811750"/>
        <a:ext cx="8801100" cy="37338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32</xdr:col>
      <xdr:colOff>523875</xdr:colOff>
      <xdr:row>109</xdr:row>
      <xdr:rowOff>38100</xdr:rowOff>
    </xdr:from>
    <xdr:to>
      <xdr:col>45</xdr:col>
      <xdr:colOff>161925</xdr:colOff>
      <xdr:row>125</xdr:row>
      <xdr:rowOff>85725</xdr:rowOff>
    </xdr:to>
    <xdr:graphicFrame>
      <xdr:nvGraphicFramePr>
        <xdr:cNvPr id="15" name="Chart 491"/>
        <xdr:cNvGraphicFramePr/>
      </xdr:nvGraphicFramePr>
      <xdr:xfrm>
        <a:off x="28584525" y="21783675"/>
        <a:ext cx="8772525" cy="33718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32</xdr:col>
      <xdr:colOff>533400</xdr:colOff>
      <xdr:row>126</xdr:row>
      <xdr:rowOff>152400</xdr:rowOff>
    </xdr:from>
    <xdr:to>
      <xdr:col>45</xdr:col>
      <xdr:colOff>200025</xdr:colOff>
      <xdr:row>148</xdr:row>
      <xdr:rowOff>104775</xdr:rowOff>
    </xdr:to>
    <xdr:graphicFrame>
      <xdr:nvGraphicFramePr>
        <xdr:cNvPr id="16" name="Chart 499"/>
        <xdr:cNvGraphicFramePr/>
      </xdr:nvGraphicFramePr>
      <xdr:xfrm>
        <a:off x="28594050" y="25384125"/>
        <a:ext cx="8801100" cy="35147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438150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362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76200</xdr:colOff>
      <xdr:row>0</xdr:row>
      <xdr:rowOff>0</xdr:rowOff>
    </xdr:from>
    <xdr:to>
      <xdr:col>37</xdr:col>
      <xdr:colOff>295275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6927175" y="0"/>
        <a:ext cx="5324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19050</xdr:colOff>
      <xdr:row>0</xdr:row>
      <xdr:rowOff>0</xdr:rowOff>
    </xdr:from>
    <xdr:to>
      <xdr:col>14</xdr:col>
      <xdr:colOff>438150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6667500" y="0"/>
        <a:ext cx="68865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552450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0" y="0"/>
        <a:ext cx="64770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590550</xdr:colOff>
      <xdr:row>0</xdr:row>
      <xdr:rowOff>0</xdr:rowOff>
    </xdr:from>
    <xdr:to>
      <xdr:col>36</xdr:col>
      <xdr:colOff>400050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13706475" y="0"/>
        <a:ext cx="180403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19050</xdr:colOff>
      <xdr:row>0</xdr:row>
      <xdr:rowOff>0</xdr:rowOff>
    </xdr:from>
    <xdr:to>
      <xdr:col>14</xdr:col>
      <xdr:colOff>438150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6667500" y="0"/>
        <a:ext cx="68865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514350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0" y="0"/>
        <a:ext cx="64389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133350</xdr:colOff>
      <xdr:row>0</xdr:row>
      <xdr:rowOff>0</xdr:rowOff>
    </xdr:from>
    <xdr:to>
      <xdr:col>31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6781800" y="0"/>
        <a:ext cx="209835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457200</xdr:colOff>
      <xdr:row>0</xdr:row>
      <xdr:rowOff>0</xdr:rowOff>
    </xdr:from>
    <xdr:to>
      <xdr:col>30</xdr:col>
      <xdr:colOff>38100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5743575" y="0"/>
        <a:ext cx="211455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34</xdr:col>
      <xdr:colOff>238125</xdr:colOff>
      <xdr:row>10</xdr:row>
      <xdr:rowOff>228600</xdr:rowOff>
    </xdr:from>
    <xdr:to>
      <xdr:col>47</xdr:col>
      <xdr:colOff>28575</xdr:colOff>
      <xdr:row>29</xdr:row>
      <xdr:rowOff>142875</xdr:rowOff>
    </xdr:to>
    <xdr:graphicFrame>
      <xdr:nvGraphicFramePr>
        <xdr:cNvPr id="10" name="Chart 564"/>
        <xdr:cNvGraphicFramePr/>
      </xdr:nvGraphicFramePr>
      <xdr:xfrm>
        <a:off x="30089475" y="3362325"/>
        <a:ext cx="7991475" cy="4295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34</xdr:col>
      <xdr:colOff>295275</xdr:colOff>
      <xdr:row>30</xdr:row>
      <xdr:rowOff>276225</xdr:rowOff>
    </xdr:from>
    <xdr:to>
      <xdr:col>46</xdr:col>
      <xdr:colOff>561975</xdr:colOff>
      <xdr:row>50</xdr:row>
      <xdr:rowOff>85725</xdr:rowOff>
    </xdr:to>
    <xdr:graphicFrame>
      <xdr:nvGraphicFramePr>
        <xdr:cNvPr id="11" name="Chart 566"/>
        <xdr:cNvGraphicFramePr/>
      </xdr:nvGraphicFramePr>
      <xdr:xfrm>
        <a:off x="30146625" y="7953375"/>
        <a:ext cx="7858125" cy="3886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34</xdr:col>
      <xdr:colOff>352425</xdr:colOff>
      <xdr:row>52</xdr:row>
      <xdr:rowOff>28575</xdr:rowOff>
    </xdr:from>
    <xdr:to>
      <xdr:col>47</xdr:col>
      <xdr:colOff>85725</xdr:colOff>
      <xdr:row>71</xdr:row>
      <xdr:rowOff>85725</xdr:rowOff>
    </xdr:to>
    <xdr:graphicFrame>
      <xdr:nvGraphicFramePr>
        <xdr:cNvPr id="12" name="Chart 567"/>
        <xdr:cNvGraphicFramePr/>
      </xdr:nvGraphicFramePr>
      <xdr:xfrm>
        <a:off x="30203775" y="12106275"/>
        <a:ext cx="7934325" cy="36385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34</xdr:col>
      <xdr:colOff>371475</xdr:colOff>
      <xdr:row>71</xdr:row>
      <xdr:rowOff>352425</xdr:rowOff>
    </xdr:from>
    <xdr:to>
      <xdr:col>47</xdr:col>
      <xdr:colOff>76200</xdr:colOff>
      <xdr:row>89</xdr:row>
      <xdr:rowOff>114300</xdr:rowOff>
    </xdr:to>
    <xdr:graphicFrame>
      <xdr:nvGraphicFramePr>
        <xdr:cNvPr id="13" name="Chart 568"/>
        <xdr:cNvGraphicFramePr/>
      </xdr:nvGraphicFramePr>
      <xdr:xfrm>
        <a:off x="30222825" y="16011525"/>
        <a:ext cx="7905750" cy="34385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34</xdr:col>
      <xdr:colOff>371475</xdr:colOff>
      <xdr:row>89</xdr:row>
      <xdr:rowOff>342900</xdr:rowOff>
    </xdr:from>
    <xdr:to>
      <xdr:col>47</xdr:col>
      <xdr:colOff>104775</xdr:colOff>
      <xdr:row>106</xdr:row>
      <xdr:rowOff>66675</xdr:rowOff>
    </xdr:to>
    <xdr:graphicFrame>
      <xdr:nvGraphicFramePr>
        <xdr:cNvPr id="14" name="Chart 569"/>
        <xdr:cNvGraphicFramePr/>
      </xdr:nvGraphicFramePr>
      <xdr:xfrm>
        <a:off x="30222825" y="19678650"/>
        <a:ext cx="7934325" cy="31908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34</xdr:col>
      <xdr:colOff>409575</xdr:colOff>
      <xdr:row>107</xdr:row>
      <xdr:rowOff>114300</xdr:rowOff>
    </xdr:from>
    <xdr:to>
      <xdr:col>47</xdr:col>
      <xdr:colOff>152400</xdr:colOff>
      <xdr:row>121</xdr:row>
      <xdr:rowOff>123825</xdr:rowOff>
    </xdr:to>
    <xdr:graphicFrame>
      <xdr:nvGraphicFramePr>
        <xdr:cNvPr id="15" name="Chart 570"/>
        <xdr:cNvGraphicFramePr/>
      </xdr:nvGraphicFramePr>
      <xdr:xfrm>
        <a:off x="30260925" y="23040975"/>
        <a:ext cx="7943850" cy="29337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34</xdr:col>
      <xdr:colOff>381000</xdr:colOff>
      <xdr:row>122</xdr:row>
      <xdr:rowOff>180975</xdr:rowOff>
    </xdr:from>
    <xdr:to>
      <xdr:col>47</xdr:col>
      <xdr:colOff>95250</xdr:colOff>
      <xdr:row>140</xdr:row>
      <xdr:rowOff>133350</xdr:rowOff>
    </xdr:to>
    <xdr:graphicFrame>
      <xdr:nvGraphicFramePr>
        <xdr:cNvPr id="16" name="Chart 571"/>
        <xdr:cNvGraphicFramePr/>
      </xdr:nvGraphicFramePr>
      <xdr:xfrm>
        <a:off x="30232350" y="26193750"/>
        <a:ext cx="7915275" cy="34480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I140"/>
  <sheetViews>
    <sheetView tabSelected="1" zoomScale="75" zoomScaleNormal="75" workbookViewId="0" topLeftCell="A1">
      <selection activeCell="A8" sqref="A8"/>
    </sheetView>
  </sheetViews>
  <sheetFormatPr defaultColWidth="9.140625" defaultRowHeight="12.75"/>
  <cols>
    <col min="1" max="1" width="37.8515625" style="1" customWidth="1"/>
    <col min="2" max="3" width="14.140625" style="1" customWidth="1"/>
    <col min="4" max="4" width="20.28125" style="1" customWidth="1"/>
    <col min="5" max="5" width="2.00390625" style="1" customWidth="1"/>
    <col min="6" max="6" width="15.28125" style="1" bestFit="1" customWidth="1"/>
    <col min="7" max="7" width="14.7109375" style="1" customWidth="1"/>
    <col min="8" max="9" width="15.28125" style="1" customWidth="1"/>
    <col min="10" max="10" width="14.7109375" style="1" customWidth="1"/>
    <col min="11" max="11" width="11.57421875" style="1" customWidth="1"/>
    <col min="12" max="12" width="12.421875" style="1" customWidth="1"/>
    <col min="13" max="13" width="13.28125" style="1" customWidth="1"/>
    <col min="14" max="14" width="12.421875" style="1" customWidth="1"/>
    <col min="15" max="15" width="12.140625" style="1" customWidth="1"/>
    <col min="16" max="16" width="13.00390625" style="1" customWidth="1"/>
    <col min="17" max="17" width="12.8515625" style="1" customWidth="1"/>
    <col min="18" max="18" width="14.28125" style="1" customWidth="1"/>
    <col min="19" max="19" width="14.140625" style="1" customWidth="1"/>
    <col min="20" max="31" width="11.57421875" style="1" customWidth="1"/>
    <col min="32" max="32" width="2.140625" style="1" customWidth="1"/>
    <col min="33" max="33" width="23.140625" style="1" customWidth="1"/>
    <col min="34" max="34" width="9.140625" style="1" customWidth="1"/>
    <col min="35" max="35" width="13.28125" style="1" customWidth="1"/>
    <col min="36" max="16384" width="9.140625" style="1" customWidth="1"/>
  </cols>
  <sheetData>
    <row r="1" spans="1:9" s="120" customFormat="1" ht="15.75">
      <c r="A1" s="143" t="s">
        <v>13</v>
      </c>
      <c r="B1" s="148"/>
      <c r="C1" s="149"/>
      <c r="D1" s="149"/>
      <c r="E1" s="149"/>
      <c r="F1" s="149"/>
      <c r="G1" s="149"/>
      <c r="H1" s="149"/>
      <c r="I1" s="150"/>
    </row>
    <row r="2" spans="1:9" s="120" customFormat="1" ht="15.75">
      <c r="A2" s="143" t="s">
        <v>17</v>
      </c>
      <c r="B2" s="148"/>
      <c r="C2" s="149"/>
      <c r="D2" s="149"/>
      <c r="E2" s="149"/>
      <c r="F2" s="149"/>
      <c r="G2" s="149"/>
      <c r="H2" s="149"/>
      <c r="I2" s="150"/>
    </row>
    <row r="3" spans="1:9" s="120" customFormat="1" ht="47.25">
      <c r="A3" s="144" t="s">
        <v>20</v>
      </c>
      <c r="B3" s="148"/>
      <c r="C3" s="149"/>
      <c r="D3" s="149"/>
      <c r="E3" s="149"/>
      <c r="F3" s="149"/>
      <c r="G3" s="149"/>
      <c r="H3" s="149"/>
      <c r="I3" s="150"/>
    </row>
    <row r="4" spans="1:9" s="120" customFormat="1" ht="15.75">
      <c r="A4" s="143" t="s">
        <v>12</v>
      </c>
      <c r="B4" s="148"/>
      <c r="C4" s="149"/>
      <c r="D4" s="149"/>
      <c r="E4" s="149"/>
      <c r="F4" s="149"/>
      <c r="G4" s="149"/>
      <c r="H4" s="149"/>
      <c r="I4" s="150"/>
    </row>
    <row r="5" spans="1:9" s="120" customFormat="1" ht="15.75">
      <c r="A5" s="143" t="s">
        <v>19</v>
      </c>
      <c r="B5" s="148"/>
      <c r="C5" s="149"/>
      <c r="D5" s="149"/>
      <c r="E5" s="149"/>
      <c r="F5" s="149"/>
      <c r="G5" s="149"/>
      <c r="H5" s="149"/>
      <c r="I5" s="150"/>
    </row>
    <row r="6" spans="1:9" s="120" customFormat="1" ht="15.75">
      <c r="A6" s="143" t="s">
        <v>14</v>
      </c>
      <c r="B6" s="148"/>
      <c r="C6" s="149"/>
      <c r="D6" s="149"/>
      <c r="E6" s="149"/>
      <c r="F6" s="149"/>
      <c r="G6" s="149"/>
      <c r="H6" s="149"/>
      <c r="I6" s="150"/>
    </row>
    <row r="7" spans="1:9" s="120" customFormat="1" ht="15.75">
      <c r="A7" s="143" t="s">
        <v>15</v>
      </c>
      <c r="B7" s="148"/>
      <c r="C7" s="149"/>
      <c r="D7" s="149"/>
      <c r="E7" s="149"/>
      <c r="F7" s="149"/>
      <c r="G7" s="149"/>
      <c r="H7" s="149"/>
      <c r="I7" s="150"/>
    </row>
    <row r="8" spans="1:9" ht="15.75">
      <c r="A8" s="62"/>
      <c r="B8" s="61"/>
      <c r="C8" s="61"/>
      <c r="D8" s="5"/>
      <c r="E8" s="5"/>
      <c r="F8" s="5"/>
      <c r="G8" s="5"/>
      <c r="H8" s="5"/>
      <c r="I8" s="5"/>
    </row>
    <row r="10" spans="1:18" ht="12.75">
      <c r="A10" s="2"/>
      <c r="B10" s="2"/>
      <c r="C10" s="2"/>
      <c r="D10" s="2"/>
      <c r="E10" s="2"/>
      <c r="F10" s="2"/>
      <c r="G10" s="2"/>
      <c r="H10" s="2"/>
      <c r="N10" s="5"/>
      <c r="O10" s="5"/>
      <c r="P10" s="5"/>
      <c r="Q10" s="5"/>
      <c r="R10" s="5"/>
    </row>
    <row r="11" spans="1:32" s="51" customFormat="1" ht="54" customHeight="1">
      <c r="A11" s="146" t="s">
        <v>23</v>
      </c>
      <c r="B11" s="146"/>
      <c r="C11" s="146"/>
      <c r="D11" s="50"/>
      <c r="E11" s="50"/>
      <c r="F11" s="147" t="s">
        <v>57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53"/>
    </row>
    <row r="12" spans="2:33" s="3" customFormat="1" ht="65.25" customHeight="1">
      <c r="B12" s="29" t="s">
        <v>21</v>
      </c>
      <c r="C12" s="29" t="s">
        <v>22</v>
      </c>
      <c r="D12" s="40" t="s">
        <v>58</v>
      </c>
      <c r="E12" s="40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54"/>
      <c r="AG12" s="16"/>
    </row>
    <row r="13" spans="1:33" s="3" customFormat="1" ht="21.75" customHeight="1">
      <c r="A13" s="3" t="s">
        <v>16</v>
      </c>
      <c r="B13" s="111"/>
      <c r="C13" s="111"/>
      <c r="D13" s="108">
        <f>C13-B13</f>
        <v>0</v>
      </c>
      <c r="E13" s="40"/>
      <c r="F13" s="63">
        <f>$C$13+1</f>
        <v>1</v>
      </c>
      <c r="G13" s="63">
        <f aca="true" t="shared" si="0" ref="G13:S13">F13+1</f>
        <v>2</v>
      </c>
      <c r="H13" s="63">
        <f t="shared" si="0"/>
        <v>3</v>
      </c>
      <c r="I13" s="63">
        <f t="shared" si="0"/>
        <v>4</v>
      </c>
      <c r="J13" s="63">
        <f t="shared" si="0"/>
        <v>5</v>
      </c>
      <c r="K13" s="63">
        <f t="shared" si="0"/>
        <v>6</v>
      </c>
      <c r="L13" s="63">
        <f t="shared" si="0"/>
        <v>7</v>
      </c>
      <c r="M13" s="63">
        <f t="shared" si="0"/>
        <v>8</v>
      </c>
      <c r="N13" s="63">
        <f t="shared" si="0"/>
        <v>9</v>
      </c>
      <c r="O13" s="63">
        <f t="shared" si="0"/>
        <v>10</v>
      </c>
      <c r="P13" s="63">
        <f t="shared" si="0"/>
        <v>11</v>
      </c>
      <c r="Q13" s="63">
        <f t="shared" si="0"/>
        <v>12</v>
      </c>
      <c r="R13" s="63">
        <f t="shared" si="0"/>
        <v>13</v>
      </c>
      <c r="S13" s="63">
        <f t="shared" si="0"/>
        <v>14</v>
      </c>
      <c r="T13" s="63">
        <f>S13+1</f>
        <v>15</v>
      </c>
      <c r="U13" s="63">
        <f aca="true" t="shared" si="1" ref="U13:AC13">T13+1</f>
        <v>16</v>
      </c>
      <c r="V13" s="63">
        <f t="shared" si="1"/>
        <v>17</v>
      </c>
      <c r="W13" s="63">
        <f t="shared" si="1"/>
        <v>18</v>
      </c>
      <c r="X13" s="63">
        <f t="shared" si="1"/>
        <v>19</v>
      </c>
      <c r="Y13" s="63">
        <f t="shared" si="1"/>
        <v>20</v>
      </c>
      <c r="Z13" s="63">
        <f t="shared" si="1"/>
        <v>21</v>
      </c>
      <c r="AA13" s="63">
        <f t="shared" si="1"/>
        <v>22</v>
      </c>
      <c r="AB13" s="63">
        <f t="shared" si="1"/>
        <v>23</v>
      </c>
      <c r="AC13" s="63">
        <f t="shared" si="1"/>
        <v>24</v>
      </c>
      <c r="AD13" s="63">
        <f>AC13+1</f>
        <v>25</v>
      </c>
      <c r="AE13" s="63">
        <f>AD13+1</f>
        <v>26</v>
      </c>
      <c r="AF13" s="54"/>
      <c r="AG13" s="64"/>
    </row>
    <row r="14" spans="1:35" s="8" customFormat="1" ht="12.75">
      <c r="A14" s="7" t="s">
        <v>2</v>
      </c>
      <c r="B14" s="66"/>
      <c r="C14" s="66"/>
      <c r="D14" s="109" t="e">
        <f>(C14-B14)/$D$13</f>
        <v>#DIV/0!</v>
      </c>
      <c r="E14" s="65"/>
      <c r="F14" s="28" t="e">
        <f aca="true" t="shared" si="2" ref="F14:F24">MAX(C14+$D14,0)</f>
        <v>#DIV/0!</v>
      </c>
      <c r="G14" s="28" t="e">
        <f aca="true" t="shared" si="3" ref="G14:S14">MAX(F14+$D14,0)</f>
        <v>#DIV/0!</v>
      </c>
      <c r="H14" s="28" t="e">
        <f t="shared" si="3"/>
        <v>#DIV/0!</v>
      </c>
      <c r="I14" s="28" t="e">
        <f t="shared" si="3"/>
        <v>#DIV/0!</v>
      </c>
      <c r="J14" s="28" t="e">
        <f t="shared" si="3"/>
        <v>#DIV/0!</v>
      </c>
      <c r="K14" s="28" t="e">
        <f t="shared" si="3"/>
        <v>#DIV/0!</v>
      </c>
      <c r="L14" s="28" t="e">
        <f t="shared" si="3"/>
        <v>#DIV/0!</v>
      </c>
      <c r="M14" s="28" t="e">
        <f t="shared" si="3"/>
        <v>#DIV/0!</v>
      </c>
      <c r="N14" s="28" t="e">
        <f t="shared" si="3"/>
        <v>#DIV/0!</v>
      </c>
      <c r="O14" s="28" t="e">
        <f t="shared" si="3"/>
        <v>#DIV/0!</v>
      </c>
      <c r="P14" s="28" t="e">
        <f t="shared" si="3"/>
        <v>#DIV/0!</v>
      </c>
      <c r="Q14" s="28" t="e">
        <f t="shared" si="3"/>
        <v>#DIV/0!</v>
      </c>
      <c r="R14" s="28" t="e">
        <f t="shared" si="3"/>
        <v>#DIV/0!</v>
      </c>
      <c r="S14" s="28" t="e">
        <f t="shared" si="3"/>
        <v>#DIV/0!</v>
      </c>
      <c r="T14" s="28" t="e">
        <f aca="true" t="shared" si="4" ref="T14:T24">MAX(S14+$D14,0)</f>
        <v>#DIV/0!</v>
      </c>
      <c r="U14" s="28" t="e">
        <f aca="true" t="shared" si="5" ref="U14:AC14">MAX(T14+$D14,0)</f>
        <v>#DIV/0!</v>
      </c>
      <c r="V14" s="28" t="e">
        <f t="shared" si="5"/>
        <v>#DIV/0!</v>
      </c>
      <c r="W14" s="28" t="e">
        <f t="shared" si="5"/>
        <v>#DIV/0!</v>
      </c>
      <c r="X14" s="28" t="e">
        <f t="shared" si="5"/>
        <v>#DIV/0!</v>
      </c>
      <c r="Y14" s="28" t="e">
        <f t="shared" si="5"/>
        <v>#DIV/0!</v>
      </c>
      <c r="Z14" s="28" t="e">
        <f t="shared" si="5"/>
        <v>#DIV/0!</v>
      </c>
      <c r="AA14" s="28" t="e">
        <f t="shared" si="5"/>
        <v>#DIV/0!</v>
      </c>
      <c r="AB14" s="28" t="e">
        <f t="shared" si="5"/>
        <v>#DIV/0!</v>
      </c>
      <c r="AC14" s="28" t="e">
        <f t="shared" si="5"/>
        <v>#DIV/0!</v>
      </c>
      <c r="AD14" s="28" t="e">
        <f aca="true" t="shared" si="6" ref="AD14:AE24">MAX(AC14+$D14,0)</f>
        <v>#DIV/0!</v>
      </c>
      <c r="AE14" s="28" t="e">
        <f t="shared" si="6"/>
        <v>#DIV/0!</v>
      </c>
      <c r="AF14" s="52"/>
      <c r="AG14" s="25"/>
      <c r="AI14" s="9"/>
    </row>
    <row r="15" spans="1:35" s="8" customFormat="1" ht="12.75">
      <c r="A15" s="7" t="s">
        <v>52</v>
      </c>
      <c r="B15" s="66"/>
      <c r="C15" s="66"/>
      <c r="D15" s="109" t="e">
        <f aca="true" t="shared" si="7" ref="D15:D24">(C15-B15)/$D$13</f>
        <v>#DIV/0!</v>
      </c>
      <c r="E15" s="65"/>
      <c r="F15" s="28" t="e">
        <f t="shared" si="2"/>
        <v>#DIV/0!</v>
      </c>
      <c r="G15" s="28" t="e">
        <f aca="true" t="shared" si="8" ref="G15:S16">MAX(F15+$D15,0)</f>
        <v>#DIV/0!</v>
      </c>
      <c r="H15" s="28" t="e">
        <f t="shared" si="8"/>
        <v>#DIV/0!</v>
      </c>
      <c r="I15" s="28" t="e">
        <f t="shared" si="8"/>
        <v>#DIV/0!</v>
      </c>
      <c r="J15" s="28" t="e">
        <f t="shared" si="8"/>
        <v>#DIV/0!</v>
      </c>
      <c r="K15" s="28" t="e">
        <f t="shared" si="8"/>
        <v>#DIV/0!</v>
      </c>
      <c r="L15" s="28" t="e">
        <f t="shared" si="8"/>
        <v>#DIV/0!</v>
      </c>
      <c r="M15" s="28" t="e">
        <f t="shared" si="8"/>
        <v>#DIV/0!</v>
      </c>
      <c r="N15" s="28" t="e">
        <f t="shared" si="8"/>
        <v>#DIV/0!</v>
      </c>
      <c r="O15" s="28" t="e">
        <f t="shared" si="8"/>
        <v>#DIV/0!</v>
      </c>
      <c r="P15" s="28" t="e">
        <f t="shared" si="8"/>
        <v>#DIV/0!</v>
      </c>
      <c r="Q15" s="28" t="e">
        <f t="shared" si="8"/>
        <v>#DIV/0!</v>
      </c>
      <c r="R15" s="28" t="e">
        <f t="shared" si="8"/>
        <v>#DIV/0!</v>
      </c>
      <c r="S15" s="28" t="e">
        <f t="shared" si="8"/>
        <v>#DIV/0!</v>
      </c>
      <c r="T15" s="28" t="e">
        <f t="shared" si="4"/>
        <v>#DIV/0!</v>
      </c>
      <c r="U15" s="28" t="e">
        <f aca="true" t="shared" si="9" ref="U15:AC16">MAX(T15+$D15,0)</f>
        <v>#DIV/0!</v>
      </c>
      <c r="V15" s="28" t="e">
        <f t="shared" si="9"/>
        <v>#DIV/0!</v>
      </c>
      <c r="W15" s="28" t="e">
        <f t="shared" si="9"/>
        <v>#DIV/0!</v>
      </c>
      <c r="X15" s="28" t="e">
        <f t="shared" si="9"/>
        <v>#DIV/0!</v>
      </c>
      <c r="Y15" s="28" t="e">
        <f t="shared" si="9"/>
        <v>#DIV/0!</v>
      </c>
      <c r="Z15" s="28" t="e">
        <f t="shared" si="9"/>
        <v>#DIV/0!</v>
      </c>
      <c r="AA15" s="28" t="e">
        <f t="shared" si="9"/>
        <v>#DIV/0!</v>
      </c>
      <c r="AB15" s="28" t="e">
        <f t="shared" si="9"/>
        <v>#DIV/0!</v>
      </c>
      <c r="AC15" s="28" t="e">
        <f t="shared" si="9"/>
        <v>#DIV/0!</v>
      </c>
      <c r="AD15" s="28" t="e">
        <f t="shared" si="6"/>
        <v>#DIV/0!</v>
      </c>
      <c r="AE15" s="28" t="e">
        <f t="shared" si="6"/>
        <v>#DIV/0!</v>
      </c>
      <c r="AF15" s="52"/>
      <c r="AG15" s="25"/>
      <c r="AI15" s="9"/>
    </row>
    <row r="16" spans="1:35" s="8" customFormat="1" ht="12.75">
      <c r="A16" s="7" t="s">
        <v>53</v>
      </c>
      <c r="B16" s="66"/>
      <c r="C16" s="66"/>
      <c r="D16" s="109" t="e">
        <f>(C16-B16)/$D$13</f>
        <v>#DIV/0!</v>
      </c>
      <c r="E16" s="65"/>
      <c r="F16" s="28" t="e">
        <f>MAX(C16+$D16,0)</f>
        <v>#DIV/0!</v>
      </c>
      <c r="G16" s="28" t="e">
        <f t="shared" si="8"/>
        <v>#DIV/0!</v>
      </c>
      <c r="H16" s="28" t="e">
        <f t="shared" si="8"/>
        <v>#DIV/0!</v>
      </c>
      <c r="I16" s="28" t="e">
        <f t="shared" si="8"/>
        <v>#DIV/0!</v>
      </c>
      <c r="J16" s="28" t="e">
        <f t="shared" si="8"/>
        <v>#DIV/0!</v>
      </c>
      <c r="K16" s="28" t="e">
        <f t="shared" si="8"/>
        <v>#DIV/0!</v>
      </c>
      <c r="L16" s="28" t="e">
        <f t="shared" si="8"/>
        <v>#DIV/0!</v>
      </c>
      <c r="M16" s="28" t="e">
        <f t="shared" si="8"/>
        <v>#DIV/0!</v>
      </c>
      <c r="N16" s="28" t="e">
        <f t="shared" si="8"/>
        <v>#DIV/0!</v>
      </c>
      <c r="O16" s="28" t="e">
        <f t="shared" si="8"/>
        <v>#DIV/0!</v>
      </c>
      <c r="P16" s="28" t="e">
        <f t="shared" si="8"/>
        <v>#DIV/0!</v>
      </c>
      <c r="Q16" s="28" t="e">
        <f t="shared" si="8"/>
        <v>#DIV/0!</v>
      </c>
      <c r="R16" s="28" t="e">
        <f t="shared" si="8"/>
        <v>#DIV/0!</v>
      </c>
      <c r="S16" s="28" t="e">
        <f t="shared" si="8"/>
        <v>#DIV/0!</v>
      </c>
      <c r="T16" s="28" t="e">
        <f t="shared" si="4"/>
        <v>#DIV/0!</v>
      </c>
      <c r="U16" s="28" t="e">
        <f t="shared" si="9"/>
        <v>#DIV/0!</v>
      </c>
      <c r="V16" s="28" t="e">
        <f t="shared" si="9"/>
        <v>#DIV/0!</v>
      </c>
      <c r="W16" s="28" t="e">
        <f t="shared" si="9"/>
        <v>#DIV/0!</v>
      </c>
      <c r="X16" s="28" t="e">
        <f t="shared" si="9"/>
        <v>#DIV/0!</v>
      </c>
      <c r="Y16" s="28" t="e">
        <f t="shared" si="9"/>
        <v>#DIV/0!</v>
      </c>
      <c r="Z16" s="28" t="e">
        <f t="shared" si="9"/>
        <v>#DIV/0!</v>
      </c>
      <c r="AA16" s="28" t="e">
        <f t="shared" si="9"/>
        <v>#DIV/0!</v>
      </c>
      <c r="AB16" s="28" t="e">
        <f t="shared" si="9"/>
        <v>#DIV/0!</v>
      </c>
      <c r="AC16" s="28" t="e">
        <f t="shared" si="9"/>
        <v>#DIV/0!</v>
      </c>
      <c r="AD16" s="28" t="e">
        <f t="shared" si="6"/>
        <v>#DIV/0!</v>
      </c>
      <c r="AE16" s="28" t="e">
        <f t="shared" si="6"/>
        <v>#DIV/0!</v>
      </c>
      <c r="AF16" s="52"/>
      <c r="AG16" s="25"/>
      <c r="AI16" s="9"/>
    </row>
    <row r="17" spans="1:35" s="8" customFormat="1" ht="12" customHeight="1">
      <c r="A17" s="10" t="s">
        <v>4</v>
      </c>
      <c r="B17" s="66"/>
      <c r="C17" s="66"/>
      <c r="D17" s="109" t="e">
        <f t="shared" si="7"/>
        <v>#DIV/0!</v>
      </c>
      <c r="E17" s="65"/>
      <c r="F17" s="28" t="e">
        <f t="shared" si="2"/>
        <v>#DIV/0!</v>
      </c>
      <c r="G17" s="28" t="e">
        <f aca="true" t="shared" si="10" ref="G17:S18">MAX(F17+$D17,0)</f>
        <v>#DIV/0!</v>
      </c>
      <c r="H17" s="28" t="e">
        <f t="shared" si="10"/>
        <v>#DIV/0!</v>
      </c>
      <c r="I17" s="28" t="e">
        <f t="shared" si="10"/>
        <v>#DIV/0!</v>
      </c>
      <c r="J17" s="28" t="e">
        <f t="shared" si="10"/>
        <v>#DIV/0!</v>
      </c>
      <c r="K17" s="28" t="e">
        <f t="shared" si="10"/>
        <v>#DIV/0!</v>
      </c>
      <c r="L17" s="28" t="e">
        <f t="shared" si="10"/>
        <v>#DIV/0!</v>
      </c>
      <c r="M17" s="28" t="e">
        <f t="shared" si="10"/>
        <v>#DIV/0!</v>
      </c>
      <c r="N17" s="28" t="e">
        <f t="shared" si="10"/>
        <v>#DIV/0!</v>
      </c>
      <c r="O17" s="28" t="e">
        <f t="shared" si="10"/>
        <v>#DIV/0!</v>
      </c>
      <c r="P17" s="28" t="e">
        <f t="shared" si="10"/>
        <v>#DIV/0!</v>
      </c>
      <c r="Q17" s="28" t="e">
        <f t="shared" si="10"/>
        <v>#DIV/0!</v>
      </c>
      <c r="R17" s="28" t="e">
        <f t="shared" si="10"/>
        <v>#DIV/0!</v>
      </c>
      <c r="S17" s="28" t="e">
        <f t="shared" si="10"/>
        <v>#DIV/0!</v>
      </c>
      <c r="T17" s="28" t="e">
        <f t="shared" si="4"/>
        <v>#DIV/0!</v>
      </c>
      <c r="U17" s="28" t="e">
        <f aca="true" t="shared" si="11" ref="U17:AC18">MAX(T17+$D17,0)</f>
        <v>#DIV/0!</v>
      </c>
      <c r="V17" s="28" t="e">
        <f t="shared" si="11"/>
        <v>#DIV/0!</v>
      </c>
      <c r="W17" s="28" t="e">
        <f t="shared" si="11"/>
        <v>#DIV/0!</v>
      </c>
      <c r="X17" s="28" t="e">
        <f t="shared" si="11"/>
        <v>#DIV/0!</v>
      </c>
      <c r="Y17" s="28" t="e">
        <f t="shared" si="11"/>
        <v>#DIV/0!</v>
      </c>
      <c r="Z17" s="28" t="e">
        <f t="shared" si="11"/>
        <v>#DIV/0!</v>
      </c>
      <c r="AA17" s="28" t="e">
        <f t="shared" si="11"/>
        <v>#DIV/0!</v>
      </c>
      <c r="AB17" s="28" t="e">
        <f t="shared" si="11"/>
        <v>#DIV/0!</v>
      </c>
      <c r="AC17" s="28" t="e">
        <f t="shared" si="11"/>
        <v>#DIV/0!</v>
      </c>
      <c r="AD17" s="28" t="e">
        <f t="shared" si="6"/>
        <v>#DIV/0!</v>
      </c>
      <c r="AE17" s="28" t="e">
        <f t="shared" si="6"/>
        <v>#DIV/0!</v>
      </c>
      <c r="AF17" s="52"/>
      <c r="AG17" s="25"/>
      <c r="AI17" s="9"/>
    </row>
    <row r="18" spans="1:35" s="8" customFormat="1" ht="12" customHeight="1">
      <c r="A18" s="10" t="s">
        <v>49</v>
      </c>
      <c r="B18" s="66"/>
      <c r="C18" s="66"/>
      <c r="D18" s="109" t="e">
        <f>(C18-B18)/$D$13</f>
        <v>#DIV/0!</v>
      </c>
      <c r="E18" s="65"/>
      <c r="F18" s="28" t="e">
        <f>MAX(C18+$D18,0)</f>
        <v>#DIV/0!</v>
      </c>
      <c r="G18" s="28" t="e">
        <f t="shared" si="10"/>
        <v>#DIV/0!</v>
      </c>
      <c r="H18" s="28" t="e">
        <f t="shared" si="10"/>
        <v>#DIV/0!</v>
      </c>
      <c r="I18" s="28" t="e">
        <f t="shared" si="10"/>
        <v>#DIV/0!</v>
      </c>
      <c r="J18" s="28" t="e">
        <f t="shared" si="10"/>
        <v>#DIV/0!</v>
      </c>
      <c r="K18" s="28" t="e">
        <f t="shared" si="10"/>
        <v>#DIV/0!</v>
      </c>
      <c r="L18" s="28" t="e">
        <f t="shared" si="10"/>
        <v>#DIV/0!</v>
      </c>
      <c r="M18" s="28" t="e">
        <f t="shared" si="10"/>
        <v>#DIV/0!</v>
      </c>
      <c r="N18" s="28" t="e">
        <f t="shared" si="10"/>
        <v>#DIV/0!</v>
      </c>
      <c r="O18" s="28" t="e">
        <f t="shared" si="10"/>
        <v>#DIV/0!</v>
      </c>
      <c r="P18" s="28" t="e">
        <f t="shared" si="10"/>
        <v>#DIV/0!</v>
      </c>
      <c r="Q18" s="28" t="e">
        <f t="shared" si="10"/>
        <v>#DIV/0!</v>
      </c>
      <c r="R18" s="28" t="e">
        <f t="shared" si="10"/>
        <v>#DIV/0!</v>
      </c>
      <c r="S18" s="28" t="e">
        <f t="shared" si="10"/>
        <v>#DIV/0!</v>
      </c>
      <c r="T18" s="28" t="e">
        <f t="shared" si="4"/>
        <v>#DIV/0!</v>
      </c>
      <c r="U18" s="28" t="e">
        <f t="shared" si="11"/>
        <v>#DIV/0!</v>
      </c>
      <c r="V18" s="28" t="e">
        <f t="shared" si="11"/>
        <v>#DIV/0!</v>
      </c>
      <c r="W18" s="28" t="e">
        <f t="shared" si="11"/>
        <v>#DIV/0!</v>
      </c>
      <c r="X18" s="28" t="e">
        <f t="shared" si="11"/>
        <v>#DIV/0!</v>
      </c>
      <c r="Y18" s="28" t="e">
        <f t="shared" si="11"/>
        <v>#DIV/0!</v>
      </c>
      <c r="Z18" s="28" t="e">
        <f t="shared" si="11"/>
        <v>#DIV/0!</v>
      </c>
      <c r="AA18" s="28" t="e">
        <f t="shared" si="11"/>
        <v>#DIV/0!</v>
      </c>
      <c r="AB18" s="28" t="e">
        <f t="shared" si="11"/>
        <v>#DIV/0!</v>
      </c>
      <c r="AC18" s="28" t="e">
        <f t="shared" si="11"/>
        <v>#DIV/0!</v>
      </c>
      <c r="AD18" s="28" t="e">
        <f t="shared" si="6"/>
        <v>#DIV/0!</v>
      </c>
      <c r="AE18" s="28" t="e">
        <f t="shared" si="6"/>
        <v>#DIV/0!</v>
      </c>
      <c r="AF18" s="52"/>
      <c r="AG18" s="25"/>
      <c r="AI18" s="9"/>
    </row>
    <row r="19" spans="1:35" s="8" customFormat="1" ht="12" customHeight="1">
      <c r="A19" s="8" t="s">
        <v>18</v>
      </c>
      <c r="B19" s="67"/>
      <c r="C19" s="67"/>
      <c r="D19" s="109" t="e">
        <f t="shared" si="7"/>
        <v>#DIV/0!</v>
      </c>
      <c r="E19" s="65"/>
      <c r="F19" s="28" t="e">
        <f t="shared" si="2"/>
        <v>#DIV/0!</v>
      </c>
      <c r="G19" s="28" t="e">
        <f aca="true" t="shared" si="12" ref="G19:S19">MAX(F19+$D19,0)</f>
        <v>#DIV/0!</v>
      </c>
      <c r="H19" s="28" t="e">
        <f t="shared" si="12"/>
        <v>#DIV/0!</v>
      </c>
      <c r="I19" s="28" t="e">
        <f t="shared" si="12"/>
        <v>#DIV/0!</v>
      </c>
      <c r="J19" s="28" t="e">
        <f t="shared" si="12"/>
        <v>#DIV/0!</v>
      </c>
      <c r="K19" s="28" t="e">
        <f t="shared" si="12"/>
        <v>#DIV/0!</v>
      </c>
      <c r="L19" s="28" t="e">
        <f t="shared" si="12"/>
        <v>#DIV/0!</v>
      </c>
      <c r="M19" s="28" t="e">
        <f t="shared" si="12"/>
        <v>#DIV/0!</v>
      </c>
      <c r="N19" s="28" t="e">
        <f t="shared" si="12"/>
        <v>#DIV/0!</v>
      </c>
      <c r="O19" s="28" t="e">
        <f t="shared" si="12"/>
        <v>#DIV/0!</v>
      </c>
      <c r="P19" s="28" t="e">
        <f t="shared" si="12"/>
        <v>#DIV/0!</v>
      </c>
      <c r="Q19" s="28" t="e">
        <f t="shared" si="12"/>
        <v>#DIV/0!</v>
      </c>
      <c r="R19" s="28" t="e">
        <f t="shared" si="12"/>
        <v>#DIV/0!</v>
      </c>
      <c r="S19" s="28" t="e">
        <f t="shared" si="12"/>
        <v>#DIV/0!</v>
      </c>
      <c r="T19" s="28" t="e">
        <f t="shared" si="4"/>
        <v>#DIV/0!</v>
      </c>
      <c r="U19" s="28" t="e">
        <f aca="true" t="shared" si="13" ref="U19:AC19">MAX(T19+$D19,0)</f>
        <v>#DIV/0!</v>
      </c>
      <c r="V19" s="28" t="e">
        <f t="shared" si="13"/>
        <v>#DIV/0!</v>
      </c>
      <c r="W19" s="28" t="e">
        <f t="shared" si="13"/>
        <v>#DIV/0!</v>
      </c>
      <c r="X19" s="28" t="e">
        <f t="shared" si="13"/>
        <v>#DIV/0!</v>
      </c>
      <c r="Y19" s="28" t="e">
        <f t="shared" si="13"/>
        <v>#DIV/0!</v>
      </c>
      <c r="Z19" s="28" t="e">
        <f t="shared" si="13"/>
        <v>#DIV/0!</v>
      </c>
      <c r="AA19" s="28" t="e">
        <f t="shared" si="13"/>
        <v>#DIV/0!</v>
      </c>
      <c r="AB19" s="28" t="e">
        <f t="shared" si="13"/>
        <v>#DIV/0!</v>
      </c>
      <c r="AC19" s="28" t="e">
        <f t="shared" si="13"/>
        <v>#DIV/0!</v>
      </c>
      <c r="AD19" s="28" t="e">
        <f t="shared" si="6"/>
        <v>#DIV/0!</v>
      </c>
      <c r="AE19" s="28" t="e">
        <f t="shared" si="6"/>
        <v>#DIV/0!</v>
      </c>
      <c r="AF19" s="52"/>
      <c r="AG19" s="25"/>
      <c r="AI19" s="9"/>
    </row>
    <row r="20" spans="1:35" s="8" customFormat="1" ht="12.75">
      <c r="A20" s="8" t="s">
        <v>44</v>
      </c>
      <c r="B20" s="67"/>
      <c r="C20" s="67"/>
      <c r="D20" s="109" t="e">
        <f t="shared" si="7"/>
        <v>#DIV/0!</v>
      </c>
      <c r="E20" s="65"/>
      <c r="F20" s="28" t="e">
        <f t="shared" si="2"/>
        <v>#DIV/0!</v>
      </c>
      <c r="G20" s="28" t="e">
        <f aca="true" t="shared" si="14" ref="G20:S21">MAX(F20+$D20,0)</f>
        <v>#DIV/0!</v>
      </c>
      <c r="H20" s="28" t="e">
        <f t="shared" si="14"/>
        <v>#DIV/0!</v>
      </c>
      <c r="I20" s="28" t="e">
        <f t="shared" si="14"/>
        <v>#DIV/0!</v>
      </c>
      <c r="J20" s="28" t="e">
        <f t="shared" si="14"/>
        <v>#DIV/0!</v>
      </c>
      <c r="K20" s="28" t="e">
        <f t="shared" si="14"/>
        <v>#DIV/0!</v>
      </c>
      <c r="L20" s="28" t="e">
        <f t="shared" si="14"/>
        <v>#DIV/0!</v>
      </c>
      <c r="M20" s="28" t="e">
        <f t="shared" si="14"/>
        <v>#DIV/0!</v>
      </c>
      <c r="N20" s="28" t="e">
        <f t="shared" si="14"/>
        <v>#DIV/0!</v>
      </c>
      <c r="O20" s="28" t="e">
        <f t="shared" si="14"/>
        <v>#DIV/0!</v>
      </c>
      <c r="P20" s="28" t="e">
        <f t="shared" si="14"/>
        <v>#DIV/0!</v>
      </c>
      <c r="Q20" s="28" t="e">
        <f t="shared" si="14"/>
        <v>#DIV/0!</v>
      </c>
      <c r="R20" s="28" t="e">
        <f t="shared" si="14"/>
        <v>#DIV/0!</v>
      </c>
      <c r="S20" s="28" t="e">
        <f t="shared" si="14"/>
        <v>#DIV/0!</v>
      </c>
      <c r="T20" s="28" t="e">
        <f t="shared" si="4"/>
        <v>#DIV/0!</v>
      </c>
      <c r="U20" s="28" t="e">
        <f aca="true" t="shared" si="15" ref="U20:AC21">MAX(T20+$D20,0)</f>
        <v>#DIV/0!</v>
      </c>
      <c r="V20" s="28" t="e">
        <f t="shared" si="15"/>
        <v>#DIV/0!</v>
      </c>
      <c r="W20" s="28" t="e">
        <f t="shared" si="15"/>
        <v>#DIV/0!</v>
      </c>
      <c r="X20" s="28" t="e">
        <f t="shared" si="15"/>
        <v>#DIV/0!</v>
      </c>
      <c r="Y20" s="28" t="e">
        <f t="shared" si="15"/>
        <v>#DIV/0!</v>
      </c>
      <c r="Z20" s="28" t="e">
        <f t="shared" si="15"/>
        <v>#DIV/0!</v>
      </c>
      <c r="AA20" s="28" t="e">
        <f t="shared" si="15"/>
        <v>#DIV/0!</v>
      </c>
      <c r="AB20" s="28" t="e">
        <f t="shared" si="15"/>
        <v>#DIV/0!</v>
      </c>
      <c r="AC20" s="28" t="e">
        <f t="shared" si="15"/>
        <v>#DIV/0!</v>
      </c>
      <c r="AD20" s="28" t="e">
        <f t="shared" si="6"/>
        <v>#DIV/0!</v>
      </c>
      <c r="AE20" s="28" t="e">
        <f t="shared" si="6"/>
        <v>#DIV/0!</v>
      </c>
      <c r="AF20" s="52"/>
      <c r="AG20" s="25"/>
      <c r="AI20" s="9"/>
    </row>
    <row r="21" spans="1:35" s="8" customFormat="1" ht="12.75">
      <c r="A21" s="8" t="s">
        <v>45</v>
      </c>
      <c r="B21" s="67"/>
      <c r="C21" s="67"/>
      <c r="D21" s="109" t="e">
        <f>(C21-B21)/$D$13</f>
        <v>#DIV/0!</v>
      </c>
      <c r="E21" s="65"/>
      <c r="F21" s="28" t="e">
        <f>MAX(C21+$D21,0)</f>
        <v>#DIV/0!</v>
      </c>
      <c r="G21" s="28" t="e">
        <f t="shared" si="14"/>
        <v>#DIV/0!</v>
      </c>
      <c r="H21" s="28" t="e">
        <f t="shared" si="14"/>
        <v>#DIV/0!</v>
      </c>
      <c r="I21" s="28" t="e">
        <f t="shared" si="14"/>
        <v>#DIV/0!</v>
      </c>
      <c r="J21" s="28" t="e">
        <f t="shared" si="14"/>
        <v>#DIV/0!</v>
      </c>
      <c r="K21" s="28" t="e">
        <f t="shared" si="14"/>
        <v>#DIV/0!</v>
      </c>
      <c r="L21" s="28" t="e">
        <f t="shared" si="14"/>
        <v>#DIV/0!</v>
      </c>
      <c r="M21" s="28" t="e">
        <f t="shared" si="14"/>
        <v>#DIV/0!</v>
      </c>
      <c r="N21" s="28" t="e">
        <f t="shared" si="14"/>
        <v>#DIV/0!</v>
      </c>
      <c r="O21" s="28" t="e">
        <f t="shared" si="14"/>
        <v>#DIV/0!</v>
      </c>
      <c r="P21" s="28" t="e">
        <f t="shared" si="14"/>
        <v>#DIV/0!</v>
      </c>
      <c r="Q21" s="28" t="e">
        <f t="shared" si="14"/>
        <v>#DIV/0!</v>
      </c>
      <c r="R21" s="28" t="e">
        <f t="shared" si="14"/>
        <v>#DIV/0!</v>
      </c>
      <c r="S21" s="28" t="e">
        <f t="shared" si="14"/>
        <v>#DIV/0!</v>
      </c>
      <c r="T21" s="28" t="e">
        <f t="shared" si="4"/>
        <v>#DIV/0!</v>
      </c>
      <c r="U21" s="28" t="e">
        <f t="shared" si="15"/>
        <v>#DIV/0!</v>
      </c>
      <c r="V21" s="28" t="e">
        <f t="shared" si="15"/>
        <v>#DIV/0!</v>
      </c>
      <c r="W21" s="28" t="e">
        <f t="shared" si="15"/>
        <v>#DIV/0!</v>
      </c>
      <c r="X21" s="28" t="e">
        <f t="shared" si="15"/>
        <v>#DIV/0!</v>
      </c>
      <c r="Y21" s="28" t="e">
        <f t="shared" si="15"/>
        <v>#DIV/0!</v>
      </c>
      <c r="Z21" s="28" t="e">
        <f t="shared" si="15"/>
        <v>#DIV/0!</v>
      </c>
      <c r="AA21" s="28" t="e">
        <f t="shared" si="15"/>
        <v>#DIV/0!</v>
      </c>
      <c r="AB21" s="28" t="e">
        <f t="shared" si="15"/>
        <v>#DIV/0!</v>
      </c>
      <c r="AC21" s="28" t="e">
        <f t="shared" si="15"/>
        <v>#DIV/0!</v>
      </c>
      <c r="AD21" s="28" t="e">
        <f t="shared" si="6"/>
        <v>#DIV/0!</v>
      </c>
      <c r="AE21" s="28" t="e">
        <f t="shared" si="6"/>
        <v>#DIV/0!</v>
      </c>
      <c r="AF21" s="52"/>
      <c r="AG21" s="25"/>
      <c r="AI21" s="9"/>
    </row>
    <row r="22" spans="1:35" s="8" customFormat="1" ht="12.75">
      <c r="A22" s="7" t="s">
        <v>3</v>
      </c>
      <c r="B22" s="66"/>
      <c r="C22" s="66"/>
      <c r="D22" s="109" t="e">
        <f t="shared" si="7"/>
        <v>#DIV/0!</v>
      </c>
      <c r="E22" s="65"/>
      <c r="F22" s="28" t="e">
        <f t="shared" si="2"/>
        <v>#DIV/0!</v>
      </c>
      <c r="G22" s="28" t="e">
        <f aca="true" t="shared" si="16" ref="G22:S22">MAX(F22+$D22,0)</f>
        <v>#DIV/0!</v>
      </c>
      <c r="H22" s="28" t="e">
        <f t="shared" si="16"/>
        <v>#DIV/0!</v>
      </c>
      <c r="I22" s="28" t="e">
        <f t="shared" si="16"/>
        <v>#DIV/0!</v>
      </c>
      <c r="J22" s="28" t="e">
        <f t="shared" si="16"/>
        <v>#DIV/0!</v>
      </c>
      <c r="K22" s="28" t="e">
        <f t="shared" si="16"/>
        <v>#DIV/0!</v>
      </c>
      <c r="L22" s="28" t="e">
        <f t="shared" si="16"/>
        <v>#DIV/0!</v>
      </c>
      <c r="M22" s="28" t="e">
        <f t="shared" si="16"/>
        <v>#DIV/0!</v>
      </c>
      <c r="N22" s="28" t="e">
        <f t="shared" si="16"/>
        <v>#DIV/0!</v>
      </c>
      <c r="O22" s="28" t="e">
        <f t="shared" si="16"/>
        <v>#DIV/0!</v>
      </c>
      <c r="P22" s="28" t="e">
        <f t="shared" si="16"/>
        <v>#DIV/0!</v>
      </c>
      <c r="Q22" s="28" t="e">
        <f t="shared" si="16"/>
        <v>#DIV/0!</v>
      </c>
      <c r="R22" s="28" t="e">
        <f t="shared" si="16"/>
        <v>#DIV/0!</v>
      </c>
      <c r="S22" s="28" t="e">
        <f t="shared" si="16"/>
        <v>#DIV/0!</v>
      </c>
      <c r="T22" s="28" t="e">
        <f t="shared" si="4"/>
        <v>#DIV/0!</v>
      </c>
      <c r="U22" s="28" t="e">
        <f aca="true" t="shared" si="17" ref="U22:AC22">MAX(T22+$D22,0)</f>
        <v>#DIV/0!</v>
      </c>
      <c r="V22" s="28" t="e">
        <f t="shared" si="17"/>
        <v>#DIV/0!</v>
      </c>
      <c r="W22" s="28" t="e">
        <f t="shared" si="17"/>
        <v>#DIV/0!</v>
      </c>
      <c r="X22" s="28" t="e">
        <f t="shared" si="17"/>
        <v>#DIV/0!</v>
      </c>
      <c r="Y22" s="28" t="e">
        <f t="shared" si="17"/>
        <v>#DIV/0!</v>
      </c>
      <c r="Z22" s="28" t="e">
        <f t="shared" si="17"/>
        <v>#DIV/0!</v>
      </c>
      <c r="AA22" s="28" t="e">
        <f t="shared" si="17"/>
        <v>#DIV/0!</v>
      </c>
      <c r="AB22" s="28" t="e">
        <f t="shared" si="17"/>
        <v>#DIV/0!</v>
      </c>
      <c r="AC22" s="28" t="e">
        <f t="shared" si="17"/>
        <v>#DIV/0!</v>
      </c>
      <c r="AD22" s="28" t="e">
        <f t="shared" si="6"/>
        <v>#DIV/0!</v>
      </c>
      <c r="AE22" s="28" t="e">
        <f t="shared" si="6"/>
        <v>#DIV/0!</v>
      </c>
      <c r="AF22" s="52"/>
      <c r="AG22" s="25"/>
      <c r="AI22" s="9"/>
    </row>
    <row r="23" spans="1:35" s="8" customFormat="1" ht="12.75">
      <c r="A23" s="11" t="s">
        <v>5</v>
      </c>
      <c r="B23" s="67"/>
      <c r="C23" s="67"/>
      <c r="D23" s="109" t="e">
        <f t="shared" si="7"/>
        <v>#DIV/0!</v>
      </c>
      <c r="E23" s="65"/>
      <c r="F23" s="28" t="e">
        <f t="shared" si="2"/>
        <v>#DIV/0!</v>
      </c>
      <c r="G23" s="28" t="e">
        <f aca="true" t="shared" si="18" ref="G23:S23">MAX(F23+$D23,0)</f>
        <v>#DIV/0!</v>
      </c>
      <c r="H23" s="28" t="e">
        <f t="shared" si="18"/>
        <v>#DIV/0!</v>
      </c>
      <c r="I23" s="28" t="e">
        <f t="shared" si="18"/>
        <v>#DIV/0!</v>
      </c>
      <c r="J23" s="28" t="e">
        <f t="shared" si="18"/>
        <v>#DIV/0!</v>
      </c>
      <c r="K23" s="28" t="e">
        <f t="shared" si="18"/>
        <v>#DIV/0!</v>
      </c>
      <c r="L23" s="28" t="e">
        <f t="shared" si="18"/>
        <v>#DIV/0!</v>
      </c>
      <c r="M23" s="28" t="e">
        <f t="shared" si="18"/>
        <v>#DIV/0!</v>
      </c>
      <c r="N23" s="28" t="e">
        <f t="shared" si="18"/>
        <v>#DIV/0!</v>
      </c>
      <c r="O23" s="28" t="e">
        <f t="shared" si="18"/>
        <v>#DIV/0!</v>
      </c>
      <c r="P23" s="28" t="e">
        <f t="shared" si="18"/>
        <v>#DIV/0!</v>
      </c>
      <c r="Q23" s="28" t="e">
        <f t="shared" si="18"/>
        <v>#DIV/0!</v>
      </c>
      <c r="R23" s="28" t="e">
        <f t="shared" si="18"/>
        <v>#DIV/0!</v>
      </c>
      <c r="S23" s="28" t="e">
        <f t="shared" si="18"/>
        <v>#DIV/0!</v>
      </c>
      <c r="T23" s="28" t="e">
        <f t="shared" si="4"/>
        <v>#DIV/0!</v>
      </c>
      <c r="U23" s="28" t="e">
        <f aca="true" t="shared" si="19" ref="U23:AC23">MAX(T23+$D23,0)</f>
        <v>#DIV/0!</v>
      </c>
      <c r="V23" s="28" t="e">
        <f t="shared" si="19"/>
        <v>#DIV/0!</v>
      </c>
      <c r="W23" s="28" t="e">
        <f t="shared" si="19"/>
        <v>#DIV/0!</v>
      </c>
      <c r="X23" s="28" t="e">
        <f t="shared" si="19"/>
        <v>#DIV/0!</v>
      </c>
      <c r="Y23" s="28" t="e">
        <f t="shared" si="19"/>
        <v>#DIV/0!</v>
      </c>
      <c r="Z23" s="28" t="e">
        <f t="shared" si="19"/>
        <v>#DIV/0!</v>
      </c>
      <c r="AA23" s="28" t="e">
        <f t="shared" si="19"/>
        <v>#DIV/0!</v>
      </c>
      <c r="AB23" s="28" t="e">
        <f t="shared" si="19"/>
        <v>#DIV/0!</v>
      </c>
      <c r="AC23" s="28" t="e">
        <f t="shared" si="19"/>
        <v>#DIV/0!</v>
      </c>
      <c r="AD23" s="28" t="e">
        <f t="shared" si="6"/>
        <v>#DIV/0!</v>
      </c>
      <c r="AE23" s="28" t="e">
        <f t="shared" si="6"/>
        <v>#DIV/0!</v>
      </c>
      <c r="AF23" s="52"/>
      <c r="AG23" s="25"/>
      <c r="AI23" s="9"/>
    </row>
    <row r="24" spans="1:35" s="8" customFormat="1" ht="12.75">
      <c r="A24" s="11" t="s">
        <v>6</v>
      </c>
      <c r="B24" s="67"/>
      <c r="C24" s="67"/>
      <c r="D24" s="109" t="e">
        <f t="shared" si="7"/>
        <v>#DIV/0!</v>
      </c>
      <c r="E24" s="65"/>
      <c r="F24" s="28" t="e">
        <f t="shared" si="2"/>
        <v>#DIV/0!</v>
      </c>
      <c r="G24" s="28" t="e">
        <f aca="true" t="shared" si="20" ref="G24:S24">MAX(F24+$D24,0)</f>
        <v>#DIV/0!</v>
      </c>
      <c r="H24" s="28" t="e">
        <f t="shared" si="20"/>
        <v>#DIV/0!</v>
      </c>
      <c r="I24" s="28" t="e">
        <f t="shared" si="20"/>
        <v>#DIV/0!</v>
      </c>
      <c r="J24" s="28" t="e">
        <f t="shared" si="20"/>
        <v>#DIV/0!</v>
      </c>
      <c r="K24" s="28" t="e">
        <f t="shared" si="20"/>
        <v>#DIV/0!</v>
      </c>
      <c r="L24" s="28" t="e">
        <f t="shared" si="20"/>
        <v>#DIV/0!</v>
      </c>
      <c r="M24" s="28" t="e">
        <f t="shared" si="20"/>
        <v>#DIV/0!</v>
      </c>
      <c r="N24" s="28" t="e">
        <f t="shared" si="20"/>
        <v>#DIV/0!</v>
      </c>
      <c r="O24" s="28" t="e">
        <f t="shared" si="20"/>
        <v>#DIV/0!</v>
      </c>
      <c r="P24" s="28" t="e">
        <f t="shared" si="20"/>
        <v>#DIV/0!</v>
      </c>
      <c r="Q24" s="28" t="e">
        <f t="shared" si="20"/>
        <v>#DIV/0!</v>
      </c>
      <c r="R24" s="28" t="e">
        <f t="shared" si="20"/>
        <v>#DIV/0!</v>
      </c>
      <c r="S24" s="28" t="e">
        <f t="shared" si="20"/>
        <v>#DIV/0!</v>
      </c>
      <c r="T24" s="28" t="e">
        <f t="shared" si="4"/>
        <v>#DIV/0!</v>
      </c>
      <c r="U24" s="28" t="e">
        <f aca="true" t="shared" si="21" ref="U24:AC24">MAX(T24+$D24,0)</f>
        <v>#DIV/0!</v>
      </c>
      <c r="V24" s="28" t="e">
        <f t="shared" si="21"/>
        <v>#DIV/0!</v>
      </c>
      <c r="W24" s="28" t="e">
        <f t="shared" si="21"/>
        <v>#DIV/0!</v>
      </c>
      <c r="X24" s="28" t="e">
        <f t="shared" si="21"/>
        <v>#DIV/0!</v>
      </c>
      <c r="Y24" s="28" t="e">
        <f t="shared" si="21"/>
        <v>#DIV/0!</v>
      </c>
      <c r="Z24" s="28" t="e">
        <f t="shared" si="21"/>
        <v>#DIV/0!</v>
      </c>
      <c r="AA24" s="28" t="e">
        <f t="shared" si="21"/>
        <v>#DIV/0!</v>
      </c>
      <c r="AB24" s="28" t="e">
        <f t="shared" si="21"/>
        <v>#DIV/0!</v>
      </c>
      <c r="AC24" s="28" t="e">
        <f t="shared" si="21"/>
        <v>#DIV/0!</v>
      </c>
      <c r="AD24" s="28" t="e">
        <f t="shared" si="6"/>
        <v>#DIV/0!</v>
      </c>
      <c r="AE24" s="28" t="e">
        <f t="shared" si="6"/>
        <v>#DIV/0!</v>
      </c>
      <c r="AF24" s="52"/>
      <c r="AG24" s="25"/>
      <c r="AI24" s="9"/>
    </row>
    <row r="25" spans="1:35" s="8" customFormat="1" ht="12.75">
      <c r="A25" s="11"/>
      <c r="B25" s="27"/>
      <c r="C25" s="27"/>
      <c r="D25" s="110"/>
      <c r="E25" s="41"/>
      <c r="F25" s="81"/>
      <c r="G25" s="81"/>
      <c r="H25" s="81"/>
      <c r="I25" s="28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52"/>
      <c r="AG25" s="25"/>
      <c r="AI25" s="9"/>
    </row>
    <row r="26" spans="1:33" s="13" customFormat="1" ht="12.75">
      <c r="A26" s="84" t="s">
        <v>0</v>
      </c>
      <c r="B26" s="18">
        <f>SUM(B14:B24)</f>
        <v>0</v>
      </c>
      <c r="C26" s="18">
        <f>SUM(C14:C24)</f>
        <v>0</v>
      </c>
      <c r="D26" s="109" t="e">
        <f>(C26-B26)/$D$13</f>
        <v>#DIV/0!</v>
      </c>
      <c r="E26" s="65"/>
      <c r="F26" s="18" t="e">
        <f aca="true" t="shared" si="22" ref="F26:AE26">SUM(F14:F24)</f>
        <v>#DIV/0!</v>
      </c>
      <c r="G26" s="18" t="e">
        <f t="shared" si="22"/>
        <v>#DIV/0!</v>
      </c>
      <c r="H26" s="18" t="e">
        <f t="shared" si="22"/>
        <v>#DIV/0!</v>
      </c>
      <c r="I26" s="18" t="e">
        <f t="shared" si="22"/>
        <v>#DIV/0!</v>
      </c>
      <c r="J26" s="18" t="e">
        <f t="shared" si="22"/>
        <v>#DIV/0!</v>
      </c>
      <c r="K26" s="18" t="e">
        <f t="shared" si="22"/>
        <v>#DIV/0!</v>
      </c>
      <c r="L26" s="18" t="e">
        <f t="shared" si="22"/>
        <v>#DIV/0!</v>
      </c>
      <c r="M26" s="18" t="e">
        <f t="shared" si="22"/>
        <v>#DIV/0!</v>
      </c>
      <c r="N26" s="18" t="e">
        <f t="shared" si="22"/>
        <v>#DIV/0!</v>
      </c>
      <c r="O26" s="18" t="e">
        <f t="shared" si="22"/>
        <v>#DIV/0!</v>
      </c>
      <c r="P26" s="18" t="e">
        <f t="shared" si="22"/>
        <v>#DIV/0!</v>
      </c>
      <c r="Q26" s="18" t="e">
        <f t="shared" si="22"/>
        <v>#DIV/0!</v>
      </c>
      <c r="R26" s="18" t="e">
        <f t="shared" si="22"/>
        <v>#DIV/0!</v>
      </c>
      <c r="S26" s="18" t="e">
        <f t="shared" si="22"/>
        <v>#DIV/0!</v>
      </c>
      <c r="T26" s="18" t="e">
        <f t="shared" si="22"/>
        <v>#DIV/0!</v>
      </c>
      <c r="U26" s="18" t="e">
        <f t="shared" si="22"/>
        <v>#DIV/0!</v>
      </c>
      <c r="V26" s="18" t="e">
        <f t="shared" si="22"/>
        <v>#DIV/0!</v>
      </c>
      <c r="W26" s="18" t="e">
        <f t="shared" si="22"/>
        <v>#DIV/0!</v>
      </c>
      <c r="X26" s="18" t="e">
        <f t="shared" si="22"/>
        <v>#DIV/0!</v>
      </c>
      <c r="Y26" s="18" t="e">
        <f t="shared" si="22"/>
        <v>#DIV/0!</v>
      </c>
      <c r="Z26" s="18" t="e">
        <f t="shared" si="22"/>
        <v>#DIV/0!</v>
      </c>
      <c r="AA26" s="18" t="e">
        <f t="shared" si="22"/>
        <v>#DIV/0!</v>
      </c>
      <c r="AB26" s="18" t="e">
        <f t="shared" si="22"/>
        <v>#DIV/0!</v>
      </c>
      <c r="AC26" s="18" t="e">
        <f t="shared" si="22"/>
        <v>#DIV/0!</v>
      </c>
      <c r="AD26" s="18" t="e">
        <f t="shared" si="22"/>
        <v>#DIV/0!</v>
      </c>
      <c r="AE26" s="18" t="e">
        <f t="shared" si="22"/>
        <v>#DIV/0!</v>
      </c>
      <c r="AF26" s="55"/>
      <c r="AG26" s="26"/>
    </row>
    <row r="27" spans="1:33" s="13" customFormat="1" ht="12" customHeight="1">
      <c r="A27" s="84" t="s">
        <v>1</v>
      </c>
      <c r="B27" s="18">
        <f>SUM(B14:B18,B20:B24)</f>
        <v>0</v>
      </c>
      <c r="C27" s="18">
        <f>SUM(C14:C18,C20:C24)</f>
        <v>0</v>
      </c>
      <c r="D27" s="109" t="e">
        <f>(C27-B27)/$D$13</f>
        <v>#DIV/0!</v>
      </c>
      <c r="E27" s="65"/>
      <c r="F27" s="18" t="e">
        <f aca="true" t="shared" si="23" ref="F27:AE27">SUM(F14:F18,F20:F24)</f>
        <v>#DIV/0!</v>
      </c>
      <c r="G27" s="18" t="e">
        <f t="shared" si="23"/>
        <v>#DIV/0!</v>
      </c>
      <c r="H27" s="18" t="e">
        <f t="shared" si="23"/>
        <v>#DIV/0!</v>
      </c>
      <c r="I27" s="18" t="e">
        <f t="shared" si="23"/>
        <v>#DIV/0!</v>
      </c>
      <c r="J27" s="18" t="e">
        <f t="shared" si="23"/>
        <v>#DIV/0!</v>
      </c>
      <c r="K27" s="18" t="e">
        <f t="shared" si="23"/>
        <v>#DIV/0!</v>
      </c>
      <c r="L27" s="18" t="e">
        <f t="shared" si="23"/>
        <v>#DIV/0!</v>
      </c>
      <c r="M27" s="18" t="e">
        <f t="shared" si="23"/>
        <v>#DIV/0!</v>
      </c>
      <c r="N27" s="18" t="e">
        <f t="shared" si="23"/>
        <v>#DIV/0!</v>
      </c>
      <c r="O27" s="18" t="e">
        <f t="shared" si="23"/>
        <v>#DIV/0!</v>
      </c>
      <c r="P27" s="18" t="e">
        <f t="shared" si="23"/>
        <v>#DIV/0!</v>
      </c>
      <c r="Q27" s="18" t="e">
        <f t="shared" si="23"/>
        <v>#DIV/0!</v>
      </c>
      <c r="R27" s="18" t="e">
        <f t="shared" si="23"/>
        <v>#DIV/0!</v>
      </c>
      <c r="S27" s="18" t="e">
        <f t="shared" si="23"/>
        <v>#DIV/0!</v>
      </c>
      <c r="T27" s="18" t="e">
        <f t="shared" si="23"/>
        <v>#DIV/0!</v>
      </c>
      <c r="U27" s="18" t="e">
        <f t="shared" si="23"/>
        <v>#DIV/0!</v>
      </c>
      <c r="V27" s="18" t="e">
        <f t="shared" si="23"/>
        <v>#DIV/0!</v>
      </c>
      <c r="W27" s="18" t="e">
        <f t="shared" si="23"/>
        <v>#DIV/0!</v>
      </c>
      <c r="X27" s="18" t="e">
        <f t="shared" si="23"/>
        <v>#DIV/0!</v>
      </c>
      <c r="Y27" s="18" t="e">
        <f t="shared" si="23"/>
        <v>#DIV/0!</v>
      </c>
      <c r="Z27" s="18" t="e">
        <f t="shared" si="23"/>
        <v>#DIV/0!</v>
      </c>
      <c r="AA27" s="18" t="e">
        <f t="shared" si="23"/>
        <v>#DIV/0!</v>
      </c>
      <c r="AB27" s="18" t="e">
        <f t="shared" si="23"/>
        <v>#DIV/0!</v>
      </c>
      <c r="AC27" s="18" t="e">
        <f t="shared" si="23"/>
        <v>#DIV/0!</v>
      </c>
      <c r="AD27" s="18" t="e">
        <f t="shared" si="23"/>
        <v>#DIV/0!</v>
      </c>
      <c r="AE27" s="18" t="e">
        <f t="shared" si="23"/>
        <v>#DIV/0!</v>
      </c>
      <c r="AF27" s="55"/>
      <c r="AG27" s="26"/>
    </row>
    <row r="28" spans="1:33" s="13" customFormat="1" ht="12.75">
      <c r="A28" s="31" t="s">
        <v>24</v>
      </c>
      <c r="B28" s="15">
        <f>SUM(B20:B24)</f>
        <v>0</v>
      </c>
      <c r="C28" s="15">
        <f>SUM(C20:C24)</f>
        <v>0</v>
      </c>
      <c r="D28" s="109" t="e">
        <f>(C28-B28)/$D$13</f>
        <v>#DIV/0!</v>
      </c>
      <c r="E28" s="65"/>
      <c r="F28" s="15" t="e">
        <f aca="true" t="shared" si="24" ref="F28:AE28">SUM(F20:F24)</f>
        <v>#DIV/0!</v>
      </c>
      <c r="G28" s="15" t="e">
        <f t="shared" si="24"/>
        <v>#DIV/0!</v>
      </c>
      <c r="H28" s="15" t="e">
        <f t="shared" si="24"/>
        <v>#DIV/0!</v>
      </c>
      <c r="I28" s="15" t="e">
        <f t="shared" si="24"/>
        <v>#DIV/0!</v>
      </c>
      <c r="J28" s="15" t="e">
        <f t="shared" si="24"/>
        <v>#DIV/0!</v>
      </c>
      <c r="K28" s="15" t="e">
        <f t="shared" si="24"/>
        <v>#DIV/0!</v>
      </c>
      <c r="L28" s="15" t="e">
        <f t="shared" si="24"/>
        <v>#DIV/0!</v>
      </c>
      <c r="M28" s="15" t="e">
        <f t="shared" si="24"/>
        <v>#DIV/0!</v>
      </c>
      <c r="N28" s="15" t="e">
        <f t="shared" si="24"/>
        <v>#DIV/0!</v>
      </c>
      <c r="O28" s="15" t="e">
        <f t="shared" si="24"/>
        <v>#DIV/0!</v>
      </c>
      <c r="P28" s="15" t="e">
        <f t="shared" si="24"/>
        <v>#DIV/0!</v>
      </c>
      <c r="Q28" s="15" t="e">
        <f t="shared" si="24"/>
        <v>#DIV/0!</v>
      </c>
      <c r="R28" s="15" t="e">
        <f t="shared" si="24"/>
        <v>#DIV/0!</v>
      </c>
      <c r="S28" s="15" t="e">
        <f t="shared" si="24"/>
        <v>#DIV/0!</v>
      </c>
      <c r="T28" s="15" t="e">
        <f t="shared" si="24"/>
        <v>#DIV/0!</v>
      </c>
      <c r="U28" s="15" t="e">
        <f t="shared" si="24"/>
        <v>#DIV/0!</v>
      </c>
      <c r="V28" s="15" t="e">
        <f t="shared" si="24"/>
        <v>#DIV/0!</v>
      </c>
      <c r="W28" s="15" t="e">
        <f t="shared" si="24"/>
        <v>#DIV/0!</v>
      </c>
      <c r="X28" s="15" t="e">
        <f t="shared" si="24"/>
        <v>#DIV/0!</v>
      </c>
      <c r="Y28" s="15" t="e">
        <f t="shared" si="24"/>
        <v>#DIV/0!</v>
      </c>
      <c r="Z28" s="15" t="e">
        <f t="shared" si="24"/>
        <v>#DIV/0!</v>
      </c>
      <c r="AA28" s="15" t="e">
        <f t="shared" si="24"/>
        <v>#DIV/0!</v>
      </c>
      <c r="AB28" s="15" t="e">
        <f t="shared" si="24"/>
        <v>#DIV/0!</v>
      </c>
      <c r="AC28" s="15" t="e">
        <f t="shared" si="24"/>
        <v>#DIV/0!</v>
      </c>
      <c r="AD28" s="15" t="e">
        <f t="shared" si="24"/>
        <v>#DIV/0!</v>
      </c>
      <c r="AE28" s="15" t="e">
        <f t="shared" si="24"/>
        <v>#DIV/0!</v>
      </c>
      <c r="AF28" s="55"/>
      <c r="AG28" s="26"/>
    </row>
    <row r="29" spans="1:33" s="13" customFormat="1" ht="9.75" customHeight="1">
      <c r="A29" s="44"/>
      <c r="B29" s="42"/>
      <c r="C29" s="42"/>
      <c r="D29" s="42"/>
      <c r="E29" s="42"/>
      <c r="F29" s="58"/>
      <c r="G29" s="58"/>
      <c r="H29" s="58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5"/>
      <c r="AG29" s="26"/>
    </row>
    <row r="30" spans="1:33" s="3" customFormat="1" ht="43.5" customHeight="1" hidden="1">
      <c r="A30" s="6"/>
      <c r="B30" s="29" t="s">
        <v>21</v>
      </c>
      <c r="C30" s="29" t="s">
        <v>22</v>
      </c>
      <c r="D30" s="30"/>
      <c r="E30" s="43"/>
      <c r="AF30" s="54"/>
      <c r="AG30" s="103"/>
    </row>
    <row r="31" spans="1:33" s="3" customFormat="1" ht="34.5" customHeight="1">
      <c r="A31" s="80" t="s">
        <v>32</v>
      </c>
      <c r="B31" s="60">
        <f>$B$13</f>
        <v>0</v>
      </c>
      <c r="C31" s="60">
        <f>$C$13</f>
        <v>0</v>
      </c>
      <c r="D31" s="30"/>
      <c r="E31" s="43"/>
      <c r="F31" s="64">
        <f>$C$13+1</f>
        <v>1</v>
      </c>
      <c r="G31" s="64">
        <f aca="true" t="shared" si="25" ref="G31:S31">F31+1</f>
        <v>2</v>
      </c>
      <c r="H31" s="64">
        <f t="shared" si="25"/>
        <v>3</v>
      </c>
      <c r="I31" s="64">
        <f t="shared" si="25"/>
        <v>4</v>
      </c>
      <c r="J31" s="64">
        <f t="shared" si="25"/>
        <v>5</v>
      </c>
      <c r="K31" s="64">
        <f t="shared" si="25"/>
        <v>6</v>
      </c>
      <c r="L31" s="64">
        <f t="shared" si="25"/>
        <v>7</v>
      </c>
      <c r="M31" s="64">
        <f t="shared" si="25"/>
        <v>8</v>
      </c>
      <c r="N31" s="64">
        <f t="shared" si="25"/>
        <v>9</v>
      </c>
      <c r="O31" s="64">
        <f t="shared" si="25"/>
        <v>10</v>
      </c>
      <c r="P31" s="64">
        <f t="shared" si="25"/>
        <v>11</v>
      </c>
      <c r="Q31" s="64">
        <f t="shared" si="25"/>
        <v>12</v>
      </c>
      <c r="R31" s="64">
        <f t="shared" si="25"/>
        <v>13</v>
      </c>
      <c r="S31" s="64">
        <f t="shared" si="25"/>
        <v>14</v>
      </c>
      <c r="T31" s="64">
        <f>S31+1</f>
        <v>15</v>
      </c>
      <c r="U31" s="64">
        <f aca="true" t="shared" si="26" ref="U31:AC31">T31+1</f>
        <v>16</v>
      </c>
      <c r="V31" s="64">
        <f t="shared" si="26"/>
        <v>17</v>
      </c>
      <c r="W31" s="64">
        <f t="shared" si="26"/>
        <v>18</v>
      </c>
      <c r="X31" s="64">
        <f t="shared" si="26"/>
        <v>19</v>
      </c>
      <c r="Y31" s="64">
        <f t="shared" si="26"/>
        <v>20</v>
      </c>
      <c r="Z31" s="64">
        <f t="shared" si="26"/>
        <v>21</v>
      </c>
      <c r="AA31" s="64">
        <f t="shared" si="26"/>
        <v>22</v>
      </c>
      <c r="AB31" s="64">
        <f t="shared" si="26"/>
        <v>23</v>
      </c>
      <c r="AC31" s="64">
        <f t="shared" si="26"/>
        <v>24</v>
      </c>
      <c r="AD31" s="64">
        <f>AC31+1</f>
        <v>25</v>
      </c>
      <c r="AE31" s="64">
        <f>AD31+1</f>
        <v>26</v>
      </c>
      <c r="AF31" s="54"/>
      <c r="AG31" s="16"/>
    </row>
    <row r="32" spans="1:33" s="120" customFormat="1" ht="12.75">
      <c r="A32" s="112" t="s">
        <v>8</v>
      </c>
      <c r="B32" s="113"/>
      <c r="C32" s="113"/>
      <c r="D32" s="114"/>
      <c r="E32" s="115"/>
      <c r="F32" s="116"/>
      <c r="G32" s="116"/>
      <c r="H32" s="116"/>
      <c r="I32" s="117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9"/>
      <c r="AG32" s="120">
        <v>8</v>
      </c>
    </row>
    <row r="33" spans="1:32" ht="12.75">
      <c r="A33" s="13"/>
      <c r="B33" s="13"/>
      <c r="C33" s="13"/>
      <c r="D33" s="31"/>
      <c r="E33" s="44"/>
      <c r="F33" s="13"/>
      <c r="G33" s="13"/>
      <c r="H33" s="1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52"/>
    </row>
    <row r="34" spans="1:32" ht="9" customHeight="1">
      <c r="A34" s="44"/>
      <c r="B34" s="44"/>
      <c r="C34" s="44"/>
      <c r="D34" s="44"/>
      <c r="E34" s="44"/>
      <c r="F34" s="57"/>
      <c r="G34" s="57"/>
      <c r="H34" s="57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2"/>
    </row>
    <row r="35" spans="1:32" ht="13.5" customHeight="1">
      <c r="A35" s="6" t="s">
        <v>9</v>
      </c>
      <c r="D35" s="32"/>
      <c r="E35" s="45"/>
      <c r="F35" s="6"/>
      <c r="G35" s="6"/>
      <c r="H35" s="6"/>
      <c r="AF35" s="52"/>
    </row>
    <row r="36" spans="1:32" ht="30" customHeight="1">
      <c r="A36" s="6"/>
      <c r="B36" s="29" t="s">
        <v>21</v>
      </c>
      <c r="C36" s="29" t="s">
        <v>22</v>
      </c>
      <c r="D36" s="32"/>
      <c r="E36" s="45"/>
      <c r="F36" s="6"/>
      <c r="G36" s="6"/>
      <c r="H36" s="6"/>
      <c r="AF36" s="52"/>
    </row>
    <row r="37" spans="2:33" s="3" customFormat="1" ht="12.75">
      <c r="B37" s="60">
        <f>$B$13</f>
        <v>0</v>
      </c>
      <c r="C37" s="60">
        <f>$C$13</f>
        <v>0</v>
      </c>
      <c r="D37" s="30"/>
      <c r="E37" s="43"/>
      <c r="F37" s="64">
        <f>$C$13+1</f>
        <v>1</v>
      </c>
      <c r="G37" s="64">
        <f aca="true" t="shared" si="27" ref="G37:S37">F37+1</f>
        <v>2</v>
      </c>
      <c r="H37" s="64">
        <f t="shared" si="27"/>
        <v>3</v>
      </c>
      <c r="I37" s="64">
        <f t="shared" si="27"/>
        <v>4</v>
      </c>
      <c r="J37" s="64">
        <f t="shared" si="27"/>
        <v>5</v>
      </c>
      <c r="K37" s="64">
        <f t="shared" si="27"/>
        <v>6</v>
      </c>
      <c r="L37" s="64">
        <f t="shared" si="27"/>
        <v>7</v>
      </c>
      <c r="M37" s="64">
        <f t="shared" si="27"/>
        <v>8</v>
      </c>
      <c r="N37" s="64">
        <f t="shared" si="27"/>
        <v>9</v>
      </c>
      <c r="O37" s="64">
        <f t="shared" si="27"/>
        <v>10</v>
      </c>
      <c r="P37" s="64">
        <f t="shared" si="27"/>
        <v>11</v>
      </c>
      <c r="Q37" s="64">
        <f t="shared" si="27"/>
        <v>12</v>
      </c>
      <c r="R37" s="64">
        <f t="shared" si="27"/>
        <v>13</v>
      </c>
      <c r="S37" s="64">
        <f t="shared" si="27"/>
        <v>14</v>
      </c>
      <c r="T37" s="64">
        <f>S37+1</f>
        <v>15</v>
      </c>
      <c r="U37" s="64">
        <f aca="true" t="shared" si="28" ref="U37:AC37">T37+1</f>
        <v>16</v>
      </c>
      <c r="V37" s="64">
        <f t="shared" si="28"/>
        <v>17</v>
      </c>
      <c r="W37" s="64">
        <f t="shared" si="28"/>
        <v>18</v>
      </c>
      <c r="X37" s="64">
        <f t="shared" si="28"/>
        <v>19</v>
      </c>
      <c r="Y37" s="64">
        <f t="shared" si="28"/>
        <v>20</v>
      </c>
      <c r="Z37" s="64">
        <f t="shared" si="28"/>
        <v>21</v>
      </c>
      <c r="AA37" s="64">
        <f t="shared" si="28"/>
        <v>22</v>
      </c>
      <c r="AB37" s="64">
        <f t="shared" si="28"/>
        <v>23</v>
      </c>
      <c r="AC37" s="64">
        <f t="shared" si="28"/>
        <v>24</v>
      </c>
      <c r="AD37" s="64">
        <f>AC37+1</f>
        <v>25</v>
      </c>
      <c r="AE37" s="64">
        <f>AD37+1</f>
        <v>26</v>
      </c>
      <c r="AF37" s="54"/>
      <c r="AG37" s="16"/>
    </row>
    <row r="38" spans="1:32" s="4" customFormat="1" ht="12.75">
      <c r="A38" s="20" t="s">
        <v>2</v>
      </c>
      <c r="B38" s="4">
        <f aca="true" t="shared" si="29" ref="B38:C48">B$32*B14/100</f>
        <v>0</v>
      </c>
      <c r="C38" s="4">
        <f t="shared" si="29"/>
        <v>0</v>
      </c>
      <c r="D38" s="33"/>
      <c r="E38" s="46"/>
      <c r="F38" s="4" t="e">
        <f aca="true" t="shared" si="30" ref="F38:T38">F$32*F14/100</f>
        <v>#DIV/0!</v>
      </c>
      <c r="G38" s="4" t="e">
        <f t="shared" si="30"/>
        <v>#DIV/0!</v>
      </c>
      <c r="H38" s="4" t="e">
        <f t="shared" si="30"/>
        <v>#DIV/0!</v>
      </c>
      <c r="I38" s="4" t="e">
        <f t="shared" si="30"/>
        <v>#DIV/0!</v>
      </c>
      <c r="J38" s="4" t="e">
        <f t="shared" si="30"/>
        <v>#DIV/0!</v>
      </c>
      <c r="K38" s="4" t="e">
        <f t="shared" si="30"/>
        <v>#DIV/0!</v>
      </c>
      <c r="L38" s="4" t="e">
        <f t="shared" si="30"/>
        <v>#DIV/0!</v>
      </c>
      <c r="M38" s="4" t="e">
        <f t="shared" si="30"/>
        <v>#DIV/0!</v>
      </c>
      <c r="N38" s="4" t="e">
        <f t="shared" si="30"/>
        <v>#DIV/0!</v>
      </c>
      <c r="O38" s="4" t="e">
        <f t="shared" si="30"/>
        <v>#DIV/0!</v>
      </c>
      <c r="P38" s="4" t="e">
        <f t="shared" si="30"/>
        <v>#DIV/0!</v>
      </c>
      <c r="Q38" s="4" t="e">
        <f t="shared" si="30"/>
        <v>#DIV/0!</v>
      </c>
      <c r="R38" s="4" t="e">
        <f t="shared" si="30"/>
        <v>#DIV/0!</v>
      </c>
      <c r="S38" s="4" t="e">
        <f t="shared" si="30"/>
        <v>#DIV/0!</v>
      </c>
      <c r="T38" s="4" t="e">
        <f t="shared" si="30"/>
        <v>#DIV/0!</v>
      </c>
      <c r="U38" s="4" t="e">
        <f aca="true" t="shared" si="31" ref="U38:AC38">U$32*U14/100</f>
        <v>#DIV/0!</v>
      </c>
      <c r="V38" s="4" t="e">
        <f t="shared" si="31"/>
        <v>#DIV/0!</v>
      </c>
      <c r="W38" s="4" t="e">
        <f t="shared" si="31"/>
        <v>#DIV/0!</v>
      </c>
      <c r="X38" s="4" t="e">
        <f t="shared" si="31"/>
        <v>#DIV/0!</v>
      </c>
      <c r="Y38" s="4" t="e">
        <f t="shared" si="31"/>
        <v>#DIV/0!</v>
      </c>
      <c r="Z38" s="4" t="e">
        <f t="shared" si="31"/>
        <v>#DIV/0!</v>
      </c>
      <c r="AA38" s="4" t="e">
        <f t="shared" si="31"/>
        <v>#DIV/0!</v>
      </c>
      <c r="AB38" s="4" t="e">
        <f t="shared" si="31"/>
        <v>#DIV/0!</v>
      </c>
      <c r="AC38" s="4" t="e">
        <f t="shared" si="31"/>
        <v>#DIV/0!</v>
      </c>
      <c r="AD38" s="4" t="e">
        <f aca="true" t="shared" si="32" ref="AD38:AE48">AD$32*AD14/100</f>
        <v>#DIV/0!</v>
      </c>
      <c r="AE38" s="4" t="e">
        <f t="shared" si="32"/>
        <v>#DIV/0!</v>
      </c>
      <c r="AF38" s="56"/>
    </row>
    <row r="39" spans="1:32" s="4" customFormat="1" ht="12.75">
      <c r="A39" s="7" t="s">
        <v>52</v>
      </c>
      <c r="B39" s="4">
        <f t="shared" si="29"/>
        <v>0</v>
      </c>
      <c r="C39" s="4">
        <f t="shared" si="29"/>
        <v>0</v>
      </c>
      <c r="D39" s="33"/>
      <c r="E39" s="46"/>
      <c r="F39" s="4" t="e">
        <f aca="true" t="shared" si="33" ref="F39:AC39">F$32*F15/100</f>
        <v>#DIV/0!</v>
      </c>
      <c r="G39" s="4" t="e">
        <f t="shared" si="33"/>
        <v>#DIV/0!</v>
      </c>
      <c r="H39" s="4" t="e">
        <f t="shared" si="33"/>
        <v>#DIV/0!</v>
      </c>
      <c r="I39" s="4" t="e">
        <f t="shared" si="33"/>
        <v>#DIV/0!</v>
      </c>
      <c r="J39" s="4" t="e">
        <f t="shared" si="33"/>
        <v>#DIV/0!</v>
      </c>
      <c r="K39" s="4" t="e">
        <f t="shared" si="33"/>
        <v>#DIV/0!</v>
      </c>
      <c r="L39" s="4" t="e">
        <f t="shared" si="33"/>
        <v>#DIV/0!</v>
      </c>
      <c r="M39" s="4" t="e">
        <f t="shared" si="33"/>
        <v>#DIV/0!</v>
      </c>
      <c r="N39" s="4" t="e">
        <f t="shared" si="33"/>
        <v>#DIV/0!</v>
      </c>
      <c r="O39" s="4" t="e">
        <f t="shared" si="33"/>
        <v>#DIV/0!</v>
      </c>
      <c r="P39" s="4" t="e">
        <f t="shared" si="33"/>
        <v>#DIV/0!</v>
      </c>
      <c r="Q39" s="4" t="e">
        <f t="shared" si="33"/>
        <v>#DIV/0!</v>
      </c>
      <c r="R39" s="4" t="e">
        <f t="shared" si="33"/>
        <v>#DIV/0!</v>
      </c>
      <c r="S39" s="4" t="e">
        <f t="shared" si="33"/>
        <v>#DIV/0!</v>
      </c>
      <c r="T39" s="4" t="e">
        <f t="shared" si="33"/>
        <v>#DIV/0!</v>
      </c>
      <c r="U39" s="4" t="e">
        <f t="shared" si="33"/>
        <v>#DIV/0!</v>
      </c>
      <c r="V39" s="4" t="e">
        <f t="shared" si="33"/>
        <v>#DIV/0!</v>
      </c>
      <c r="W39" s="4" t="e">
        <f t="shared" si="33"/>
        <v>#DIV/0!</v>
      </c>
      <c r="X39" s="4" t="e">
        <f t="shared" si="33"/>
        <v>#DIV/0!</v>
      </c>
      <c r="Y39" s="4" t="e">
        <f t="shared" si="33"/>
        <v>#DIV/0!</v>
      </c>
      <c r="Z39" s="4" t="e">
        <f t="shared" si="33"/>
        <v>#DIV/0!</v>
      </c>
      <c r="AA39" s="4" t="e">
        <f t="shared" si="33"/>
        <v>#DIV/0!</v>
      </c>
      <c r="AB39" s="4" t="e">
        <f t="shared" si="33"/>
        <v>#DIV/0!</v>
      </c>
      <c r="AC39" s="4" t="e">
        <f t="shared" si="33"/>
        <v>#DIV/0!</v>
      </c>
      <c r="AD39" s="4" t="e">
        <f t="shared" si="32"/>
        <v>#DIV/0!</v>
      </c>
      <c r="AE39" s="4" t="e">
        <f t="shared" si="32"/>
        <v>#DIV/0!</v>
      </c>
      <c r="AF39" s="56"/>
    </row>
    <row r="40" spans="1:32" s="4" customFormat="1" ht="12.75">
      <c r="A40" s="7" t="s">
        <v>53</v>
      </c>
      <c r="B40" s="4">
        <f t="shared" si="29"/>
        <v>0</v>
      </c>
      <c r="C40" s="4">
        <f t="shared" si="29"/>
        <v>0</v>
      </c>
      <c r="D40" s="33"/>
      <c r="E40" s="46"/>
      <c r="F40" s="4" t="e">
        <f aca="true" t="shared" si="34" ref="F40:AC40">F$32*F16/100</f>
        <v>#DIV/0!</v>
      </c>
      <c r="G40" s="4" t="e">
        <f t="shared" si="34"/>
        <v>#DIV/0!</v>
      </c>
      <c r="H40" s="4" t="e">
        <f t="shared" si="34"/>
        <v>#DIV/0!</v>
      </c>
      <c r="I40" s="4" t="e">
        <f t="shared" si="34"/>
        <v>#DIV/0!</v>
      </c>
      <c r="J40" s="4" t="e">
        <f t="shared" si="34"/>
        <v>#DIV/0!</v>
      </c>
      <c r="K40" s="4" t="e">
        <f t="shared" si="34"/>
        <v>#DIV/0!</v>
      </c>
      <c r="L40" s="4" t="e">
        <f t="shared" si="34"/>
        <v>#DIV/0!</v>
      </c>
      <c r="M40" s="4" t="e">
        <f t="shared" si="34"/>
        <v>#DIV/0!</v>
      </c>
      <c r="N40" s="4" t="e">
        <f t="shared" si="34"/>
        <v>#DIV/0!</v>
      </c>
      <c r="O40" s="4" t="e">
        <f t="shared" si="34"/>
        <v>#DIV/0!</v>
      </c>
      <c r="P40" s="4" t="e">
        <f t="shared" si="34"/>
        <v>#DIV/0!</v>
      </c>
      <c r="Q40" s="4" t="e">
        <f t="shared" si="34"/>
        <v>#DIV/0!</v>
      </c>
      <c r="R40" s="4" t="e">
        <f t="shared" si="34"/>
        <v>#DIV/0!</v>
      </c>
      <c r="S40" s="4" t="e">
        <f t="shared" si="34"/>
        <v>#DIV/0!</v>
      </c>
      <c r="T40" s="4" t="e">
        <f t="shared" si="34"/>
        <v>#DIV/0!</v>
      </c>
      <c r="U40" s="4" t="e">
        <f t="shared" si="34"/>
        <v>#DIV/0!</v>
      </c>
      <c r="V40" s="4" t="e">
        <f t="shared" si="34"/>
        <v>#DIV/0!</v>
      </c>
      <c r="W40" s="4" t="e">
        <f t="shared" si="34"/>
        <v>#DIV/0!</v>
      </c>
      <c r="X40" s="4" t="e">
        <f t="shared" si="34"/>
        <v>#DIV/0!</v>
      </c>
      <c r="Y40" s="4" t="e">
        <f t="shared" si="34"/>
        <v>#DIV/0!</v>
      </c>
      <c r="Z40" s="4" t="e">
        <f t="shared" si="34"/>
        <v>#DIV/0!</v>
      </c>
      <c r="AA40" s="4" t="e">
        <f t="shared" si="34"/>
        <v>#DIV/0!</v>
      </c>
      <c r="AB40" s="4" t="e">
        <f t="shared" si="34"/>
        <v>#DIV/0!</v>
      </c>
      <c r="AC40" s="4" t="e">
        <f t="shared" si="34"/>
        <v>#DIV/0!</v>
      </c>
      <c r="AD40" s="4" t="e">
        <f t="shared" si="32"/>
        <v>#DIV/0!</v>
      </c>
      <c r="AE40" s="4" t="e">
        <f t="shared" si="32"/>
        <v>#DIV/0!</v>
      </c>
      <c r="AF40" s="56"/>
    </row>
    <row r="41" spans="1:32" s="4" customFormat="1" ht="12.75">
      <c r="A41" s="21" t="s">
        <v>4</v>
      </c>
      <c r="B41" s="4">
        <f t="shared" si="29"/>
        <v>0</v>
      </c>
      <c r="C41" s="4">
        <f t="shared" si="29"/>
        <v>0</v>
      </c>
      <c r="D41" s="34"/>
      <c r="E41" s="47"/>
      <c r="F41" s="4" t="e">
        <f aca="true" t="shared" si="35" ref="F41:T42">F$32*F17/100</f>
        <v>#DIV/0!</v>
      </c>
      <c r="G41" s="4" t="e">
        <f t="shared" si="35"/>
        <v>#DIV/0!</v>
      </c>
      <c r="H41" s="4" t="e">
        <f t="shared" si="35"/>
        <v>#DIV/0!</v>
      </c>
      <c r="I41" s="4" t="e">
        <f t="shared" si="35"/>
        <v>#DIV/0!</v>
      </c>
      <c r="J41" s="4" t="e">
        <f t="shared" si="35"/>
        <v>#DIV/0!</v>
      </c>
      <c r="K41" s="4" t="e">
        <f t="shared" si="35"/>
        <v>#DIV/0!</v>
      </c>
      <c r="L41" s="4" t="e">
        <f t="shared" si="35"/>
        <v>#DIV/0!</v>
      </c>
      <c r="M41" s="4" t="e">
        <f t="shared" si="35"/>
        <v>#DIV/0!</v>
      </c>
      <c r="N41" s="4" t="e">
        <f t="shared" si="35"/>
        <v>#DIV/0!</v>
      </c>
      <c r="O41" s="4" t="e">
        <f t="shared" si="35"/>
        <v>#DIV/0!</v>
      </c>
      <c r="P41" s="4" t="e">
        <f t="shared" si="35"/>
        <v>#DIV/0!</v>
      </c>
      <c r="Q41" s="4" t="e">
        <f t="shared" si="35"/>
        <v>#DIV/0!</v>
      </c>
      <c r="R41" s="4" t="e">
        <f t="shared" si="35"/>
        <v>#DIV/0!</v>
      </c>
      <c r="S41" s="4" t="e">
        <f t="shared" si="35"/>
        <v>#DIV/0!</v>
      </c>
      <c r="T41" s="4" t="e">
        <f t="shared" si="35"/>
        <v>#DIV/0!</v>
      </c>
      <c r="U41" s="4" t="e">
        <f aca="true" t="shared" si="36" ref="U41:AC42">U$32*U17/100</f>
        <v>#DIV/0!</v>
      </c>
      <c r="V41" s="4" t="e">
        <f t="shared" si="36"/>
        <v>#DIV/0!</v>
      </c>
      <c r="W41" s="4" t="e">
        <f t="shared" si="36"/>
        <v>#DIV/0!</v>
      </c>
      <c r="X41" s="4" t="e">
        <f t="shared" si="36"/>
        <v>#DIV/0!</v>
      </c>
      <c r="Y41" s="4" t="e">
        <f t="shared" si="36"/>
        <v>#DIV/0!</v>
      </c>
      <c r="Z41" s="4" t="e">
        <f t="shared" si="36"/>
        <v>#DIV/0!</v>
      </c>
      <c r="AA41" s="4" t="e">
        <f t="shared" si="36"/>
        <v>#DIV/0!</v>
      </c>
      <c r="AB41" s="4" t="e">
        <f t="shared" si="36"/>
        <v>#DIV/0!</v>
      </c>
      <c r="AC41" s="4" t="e">
        <f t="shared" si="36"/>
        <v>#DIV/0!</v>
      </c>
      <c r="AD41" s="4" t="e">
        <f t="shared" si="32"/>
        <v>#DIV/0!</v>
      </c>
      <c r="AE41" s="4" t="e">
        <f t="shared" si="32"/>
        <v>#DIV/0!</v>
      </c>
      <c r="AF41" s="56"/>
    </row>
    <row r="42" spans="1:32" s="4" customFormat="1" ht="12.75">
      <c r="A42" s="21" t="s">
        <v>49</v>
      </c>
      <c r="B42" s="4">
        <f t="shared" si="29"/>
        <v>0</v>
      </c>
      <c r="C42" s="4">
        <f t="shared" si="29"/>
        <v>0</v>
      </c>
      <c r="D42" s="34"/>
      <c r="E42" s="47"/>
      <c r="F42" s="4" t="e">
        <f t="shared" si="35"/>
        <v>#DIV/0!</v>
      </c>
      <c r="G42" s="4" t="e">
        <f t="shared" si="35"/>
        <v>#DIV/0!</v>
      </c>
      <c r="H42" s="4" t="e">
        <f t="shared" si="35"/>
        <v>#DIV/0!</v>
      </c>
      <c r="I42" s="4" t="e">
        <f t="shared" si="35"/>
        <v>#DIV/0!</v>
      </c>
      <c r="J42" s="4" t="e">
        <f t="shared" si="35"/>
        <v>#DIV/0!</v>
      </c>
      <c r="K42" s="4" t="e">
        <f t="shared" si="35"/>
        <v>#DIV/0!</v>
      </c>
      <c r="L42" s="4" t="e">
        <f t="shared" si="35"/>
        <v>#DIV/0!</v>
      </c>
      <c r="M42" s="4" t="e">
        <f t="shared" si="35"/>
        <v>#DIV/0!</v>
      </c>
      <c r="N42" s="4" t="e">
        <f t="shared" si="35"/>
        <v>#DIV/0!</v>
      </c>
      <c r="O42" s="4" t="e">
        <f t="shared" si="35"/>
        <v>#DIV/0!</v>
      </c>
      <c r="P42" s="4" t="e">
        <f t="shared" si="35"/>
        <v>#DIV/0!</v>
      </c>
      <c r="Q42" s="4" t="e">
        <f t="shared" si="35"/>
        <v>#DIV/0!</v>
      </c>
      <c r="R42" s="4" t="e">
        <f t="shared" si="35"/>
        <v>#DIV/0!</v>
      </c>
      <c r="S42" s="4" t="e">
        <f t="shared" si="35"/>
        <v>#DIV/0!</v>
      </c>
      <c r="T42" s="4" t="e">
        <f t="shared" si="35"/>
        <v>#DIV/0!</v>
      </c>
      <c r="U42" s="4" t="e">
        <f t="shared" si="36"/>
        <v>#DIV/0!</v>
      </c>
      <c r="V42" s="4" t="e">
        <f t="shared" si="36"/>
        <v>#DIV/0!</v>
      </c>
      <c r="W42" s="4" t="e">
        <f t="shared" si="36"/>
        <v>#DIV/0!</v>
      </c>
      <c r="X42" s="4" t="e">
        <f t="shared" si="36"/>
        <v>#DIV/0!</v>
      </c>
      <c r="Y42" s="4" t="e">
        <f t="shared" si="36"/>
        <v>#DIV/0!</v>
      </c>
      <c r="Z42" s="4" t="e">
        <f t="shared" si="36"/>
        <v>#DIV/0!</v>
      </c>
      <c r="AA42" s="4" t="e">
        <f t="shared" si="36"/>
        <v>#DIV/0!</v>
      </c>
      <c r="AB42" s="4" t="e">
        <f t="shared" si="36"/>
        <v>#DIV/0!</v>
      </c>
      <c r="AC42" s="4" t="e">
        <f t="shared" si="36"/>
        <v>#DIV/0!</v>
      </c>
      <c r="AD42" s="4" t="e">
        <f t="shared" si="32"/>
        <v>#DIV/0!</v>
      </c>
      <c r="AE42" s="4" t="e">
        <f t="shared" si="32"/>
        <v>#DIV/0!</v>
      </c>
      <c r="AF42" s="56"/>
    </row>
    <row r="43" spans="1:32" s="4" customFormat="1" ht="12.75">
      <c r="A43" s="22" t="s">
        <v>37</v>
      </c>
      <c r="B43" s="4">
        <f t="shared" si="29"/>
        <v>0</v>
      </c>
      <c r="C43" s="4">
        <f t="shared" si="29"/>
        <v>0</v>
      </c>
      <c r="D43" s="35"/>
      <c r="E43" s="48"/>
      <c r="F43" s="4" t="e">
        <f aca="true" t="shared" si="37" ref="F43:T43">F$32*F19/100</f>
        <v>#DIV/0!</v>
      </c>
      <c r="G43" s="4" t="e">
        <f t="shared" si="37"/>
        <v>#DIV/0!</v>
      </c>
      <c r="H43" s="4" t="e">
        <f t="shared" si="37"/>
        <v>#DIV/0!</v>
      </c>
      <c r="I43" s="4" t="e">
        <f t="shared" si="37"/>
        <v>#DIV/0!</v>
      </c>
      <c r="J43" s="4" t="e">
        <f t="shared" si="37"/>
        <v>#DIV/0!</v>
      </c>
      <c r="K43" s="4" t="e">
        <f t="shared" si="37"/>
        <v>#DIV/0!</v>
      </c>
      <c r="L43" s="4" t="e">
        <f t="shared" si="37"/>
        <v>#DIV/0!</v>
      </c>
      <c r="M43" s="4" t="e">
        <f t="shared" si="37"/>
        <v>#DIV/0!</v>
      </c>
      <c r="N43" s="4" t="e">
        <f t="shared" si="37"/>
        <v>#DIV/0!</v>
      </c>
      <c r="O43" s="4" t="e">
        <f t="shared" si="37"/>
        <v>#DIV/0!</v>
      </c>
      <c r="P43" s="4" t="e">
        <f t="shared" si="37"/>
        <v>#DIV/0!</v>
      </c>
      <c r="Q43" s="4" t="e">
        <f t="shared" si="37"/>
        <v>#DIV/0!</v>
      </c>
      <c r="R43" s="4" t="e">
        <f t="shared" si="37"/>
        <v>#DIV/0!</v>
      </c>
      <c r="S43" s="4" t="e">
        <f t="shared" si="37"/>
        <v>#DIV/0!</v>
      </c>
      <c r="T43" s="4" t="e">
        <f t="shared" si="37"/>
        <v>#DIV/0!</v>
      </c>
      <c r="U43" s="4" t="e">
        <f aca="true" t="shared" si="38" ref="U43:AC43">U$32*U19/100</f>
        <v>#DIV/0!</v>
      </c>
      <c r="V43" s="4" t="e">
        <f t="shared" si="38"/>
        <v>#DIV/0!</v>
      </c>
      <c r="W43" s="4" t="e">
        <f t="shared" si="38"/>
        <v>#DIV/0!</v>
      </c>
      <c r="X43" s="4" t="e">
        <f t="shared" si="38"/>
        <v>#DIV/0!</v>
      </c>
      <c r="Y43" s="4" t="e">
        <f t="shared" si="38"/>
        <v>#DIV/0!</v>
      </c>
      <c r="Z43" s="4" t="e">
        <f t="shared" si="38"/>
        <v>#DIV/0!</v>
      </c>
      <c r="AA43" s="4" t="e">
        <f t="shared" si="38"/>
        <v>#DIV/0!</v>
      </c>
      <c r="AB43" s="4" t="e">
        <f t="shared" si="38"/>
        <v>#DIV/0!</v>
      </c>
      <c r="AC43" s="4" t="e">
        <f t="shared" si="38"/>
        <v>#DIV/0!</v>
      </c>
      <c r="AD43" s="4" t="e">
        <f t="shared" si="32"/>
        <v>#DIV/0!</v>
      </c>
      <c r="AE43" s="4" t="e">
        <f t="shared" si="32"/>
        <v>#DIV/0!</v>
      </c>
      <c r="AF43" s="56"/>
    </row>
    <row r="44" spans="1:32" s="4" customFormat="1" ht="12.75">
      <c r="A44" s="8" t="s">
        <v>44</v>
      </c>
      <c r="B44" s="4">
        <f t="shared" si="29"/>
        <v>0</v>
      </c>
      <c r="C44" s="4">
        <f t="shared" si="29"/>
        <v>0</v>
      </c>
      <c r="D44" s="35"/>
      <c r="E44" s="48"/>
      <c r="F44" s="4" t="e">
        <f aca="true" t="shared" si="39" ref="F44:T45">F$32*F20/100</f>
        <v>#DIV/0!</v>
      </c>
      <c r="G44" s="4" t="e">
        <f t="shared" si="39"/>
        <v>#DIV/0!</v>
      </c>
      <c r="H44" s="4" t="e">
        <f t="shared" si="39"/>
        <v>#DIV/0!</v>
      </c>
      <c r="I44" s="4" t="e">
        <f t="shared" si="39"/>
        <v>#DIV/0!</v>
      </c>
      <c r="J44" s="4" t="e">
        <f t="shared" si="39"/>
        <v>#DIV/0!</v>
      </c>
      <c r="K44" s="4" t="e">
        <f t="shared" si="39"/>
        <v>#DIV/0!</v>
      </c>
      <c r="L44" s="4" t="e">
        <f t="shared" si="39"/>
        <v>#DIV/0!</v>
      </c>
      <c r="M44" s="4" t="e">
        <f t="shared" si="39"/>
        <v>#DIV/0!</v>
      </c>
      <c r="N44" s="4" t="e">
        <f t="shared" si="39"/>
        <v>#DIV/0!</v>
      </c>
      <c r="O44" s="4" t="e">
        <f t="shared" si="39"/>
        <v>#DIV/0!</v>
      </c>
      <c r="P44" s="4" t="e">
        <f t="shared" si="39"/>
        <v>#DIV/0!</v>
      </c>
      <c r="Q44" s="4" t="e">
        <f t="shared" si="39"/>
        <v>#DIV/0!</v>
      </c>
      <c r="R44" s="4" t="e">
        <f t="shared" si="39"/>
        <v>#DIV/0!</v>
      </c>
      <c r="S44" s="4" t="e">
        <f t="shared" si="39"/>
        <v>#DIV/0!</v>
      </c>
      <c r="T44" s="4" t="e">
        <f t="shared" si="39"/>
        <v>#DIV/0!</v>
      </c>
      <c r="U44" s="4" t="e">
        <f aca="true" t="shared" si="40" ref="U44:AC45">U$32*U20/100</f>
        <v>#DIV/0!</v>
      </c>
      <c r="V44" s="4" t="e">
        <f t="shared" si="40"/>
        <v>#DIV/0!</v>
      </c>
      <c r="W44" s="4" t="e">
        <f t="shared" si="40"/>
        <v>#DIV/0!</v>
      </c>
      <c r="X44" s="4" t="e">
        <f t="shared" si="40"/>
        <v>#DIV/0!</v>
      </c>
      <c r="Y44" s="4" t="e">
        <f t="shared" si="40"/>
        <v>#DIV/0!</v>
      </c>
      <c r="Z44" s="4" t="e">
        <f t="shared" si="40"/>
        <v>#DIV/0!</v>
      </c>
      <c r="AA44" s="4" t="e">
        <f t="shared" si="40"/>
        <v>#DIV/0!</v>
      </c>
      <c r="AB44" s="4" t="e">
        <f t="shared" si="40"/>
        <v>#DIV/0!</v>
      </c>
      <c r="AC44" s="4" t="e">
        <f t="shared" si="40"/>
        <v>#DIV/0!</v>
      </c>
      <c r="AD44" s="4" t="e">
        <f t="shared" si="32"/>
        <v>#DIV/0!</v>
      </c>
      <c r="AE44" s="4" t="e">
        <f t="shared" si="32"/>
        <v>#DIV/0!</v>
      </c>
      <c r="AF44" s="56"/>
    </row>
    <row r="45" spans="1:32" s="4" customFormat="1" ht="12.75">
      <c r="A45" s="8" t="s">
        <v>45</v>
      </c>
      <c r="B45" s="4">
        <f t="shared" si="29"/>
        <v>0</v>
      </c>
      <c r="C45" s="4">
        <f t="shared" si="29"/>
        <v>0</v>
      </c>
      <c r="D45" s="35"/>
      <c r="E45" s="48"/>
      <c r="F45" s="4" t="e">
        <f t="shared" si="39"/>
        <v>#DIV/0!</v>
      </c>
      <c r="G45" s="4" t="e">
        <f t="shared" si="39"/>
        <v>#DIV/0!</v>
      </c>
      <c r="H45" s="4" t="e">
        <f t="shared" si="39"/>
        <v>#DIV/0!</v>
      </c>
      <c r="I45" s="4" t="e">
        <f t="shared" si="39"/>
        <v>#DIV/0!</v>
      </c>
      <c r="J45" s="4" t="e">
        <f t="shared" si="39"/>
        <v>#DIV/0!</v>
      </c>
      <c r="K45" s="4" t="e">
        <f t="shared" si="39"/>
        <v>#DIV/0!</v>
      </c>
      <c r="L45" s="4" t="e">
        <f t="shared" si="39"/>
        <v>#DIV/0!</v>
      </c>
      <c r="M45" s="4" t="e">
        <f t="shared" si="39"/>
        <v>#DIV/0!</v>
      </c>
      <c r="N45" s="4" t="e">
        <f t="shared" si="39"/>
        <v>#DIV/0!</v>
      </c>
      <c r="O45" s="4" t="e">
        <f t="shared" si="39"/>
        <v>#DIV/0!</v>
      </c>
      <c r="P45" s="4" t="e">
        <f t="shared" si="39"/>
        <v>#DIV/0!</v>
      </c>
      <c r="Q45" s="4" t="e">
        <f t="shared" si="39"/>
        <v>#DIV/0!</v>
      </c>
      <c r="R45" s="4" t="e">
        <f t="shared" si="39"/>
        <v>#DIV/0!</v>
      </c>
      <c r="S45" s="4" t="e">
        <f t="shared" si="39"/>
        <v>#DIV/0!</v>
      </c>
      <c r="T45" s="4" t="e">
        <f t="shared" si="39"/>
        <v>#DIV/0!</v>
      </c>
      <c r="U45" s="4" t="e">
        <f t="shared" si="40"/>
        <v>#DIV/0!</v>
      </c>
      <c r="V45" s="4" t="e">
        <f t="shared" si="40"/>
        <v>#DIV/0!</v>
      </c>
      <c r="W45" s="4" t="e">
        <f t="shared" si="40"/>
        <v>#DIV/0!</v>
      </c>
      <c r="X45" s="4" t="e">
        <f t="shared" si="40"/>
        <v>#DIV/0!</v>
      </c>
      <c r="Y45" s="4" t="e">
        <f t="shared" si="40"/>
        <v>#DIV/0!</v>
      </c>
      <c r="Z45" s="4" t="e">
        <f t="shared" si="40"/>
        <v>#DIV/0!</v>
      </c>
      <c r="AA45" s="4" t="e">
        <f t="shared" si="40"/>
        <v>#DIV/0!</v>
      </c>
      <c r="AB45" s="4" t="e">
        <f t="shared" si="40"/>
        <v>#DIV/0!</v>
      </c>
      <c r="AC45" s="4" t="e">
        <f t="shared" si="40"/>
        <v>#DIV/0!</v>
      </c>
      <c r="AD45" s="4" t="e">
        <f t="shared" si="32"/>
        <v>#DIV/0!</v>
      </c>
      <c r="AE45" s="4" t="e">
        <f t="shared" si="32"/>
        <v>#DIV/0!</v>
      </c>
      <c r="AF45" s="56"/>
    </row>
    <row r="46" spans="1:32" s="4" customFormat="1" ht="12.75">
      <c r="A46" s="20" t="s">
        <v>3</v>
      </c>
      <c r="B46" s="4">
        <f t="shared" si="29"/>
        <v>0</v>
      </c>
      <c r="C46" s="4">
        <f t="shared" si="29"/>
        <v>0</v>
      </c>
      <c r="D46" s="33"/>
      <c r="E46" s="46"/>
      <c r="F46" s="4" t="e">
        <f aca="true" t="shared" si="41" ref="F46:T46">F$32*F22/100</f>
        <v>#DIV/0!</v>
      </c>
      <c r="G46" s="4" t="e">
        <f t="shared" si="41"/>
        <v>#DIV/0!</v>
      </c>
      <c r="H46" s="4" t="e">
        <f t="shared" si="41"/>
        <v>#DIV/0!</v>
      </c>
      <c r="I46" s="4" t="e">
        <f t="shared" si="41"/>
        <v>#DIV/0!</v>
      </c>
      <c r="J46" s="4" t="e">
        <f t="shared" si="41"/>
        <v>#DIV/0!</v>
      </c>
      <c r="K46" s="4" t="e">
        <f t="shared" si="41"/>
        <v>#DIV/0!</v>
      </c>
      <c r="L46" s="4" t="e">
        <f t="shared" si="41"/>
        <v>#DIV/0!</v>
      </c>
      <c r="M46" s="4" t="e">
        <f t="shared" si="41"/>
        <v>#DIV/0!</v>
      </c>
      <c r="N46" s="4" t="e">
        <f t="shared" si="41"/>
        <v>#DIV/0!</v>
      </c>
      <c r="O46" s="4" t="e">
        <f t="shared" si="41"/>
        <v>#DIV/0!</v>
      </c>
      <c r="P46" s="4" t="e">
        <f t="shared" si="41"/>
        <v>#DIV/0!</v>
      </c>
      <c r="Q46" s="4" t="e">
        <f t="shared" si="41"/>
        <v>#DIV/0!</v>
      </c>
      <c r="R46" s="4" t="e">
        <f t="shared" si="41"/>
        <v>#DIV/0!</v>
      </c>
      <c r="S46" s="4" t="e">
        <f t="shared" si="41"/>
        <v>#DIV/0!</v>
      </c>
      <c r="T46" s="4" t="e">
        <f t="shared" si="41"/>
        <v>#DIV/0!</v>
      </c>
      <c r="U46" s="4" t="e">
        <f aca="true" t="shared" si="42" ref="U46:AC46">U$32*U22/100</f>
        <v>#DIV/0!</v>
      </c>
      <c r="V46" s="4" t="e">
        <f t="shared" si="42"/>
        <v>#DIV/0!</v>
      </c>
      <c r="W46" s="4" t="e">
        <f t="shared" si="42"/>
        <v>#DIV/0!</v>
      </c>
      <c r="X46" s="4" t="e">
        <f t="shared" si="42"/>
        <v>#DIV/0!</v>
      </c>
      <c r="Y46" s="4" t="e">
        <f t="shared" si="42"/>
        <v>#DIV/0!</v>
      </c>
      <c r="Z46" s="4" t="e">
        <f t="shared" si="42"/>
        <v>#DIV/0!</v>
      </c>
      <c r="AA46" s="4" t="e">
        <f t="shared" si="42"/>
        <v>#DIV/0!</v>
      </c>
      <c r="AB46" s="4" t="e">
        <f t="shared" si="42"/>
        <v>#DIV/0!</v>
      </c>
      <c r="AC46" s="4" t="e">
        <f t="shared" si="42"/>
        <v>#DIV/0!</v>
      </c>
      <c r="AD46" s="4" t="e">
        <f t="shared" si="32"/>
        <v>#DIV/0!</v>
      </c>
      <c r="AE46" s="4" t="e">
        <f t="shared" si="32"/>
        <v>#DIV/0!</v>
      </c>
      <c r="AF46" s="56"/>
    </row>
    <row r="47" spans="1:32" s="4" customFormat="1" ht="12.75">
      <c r="A47" s="23" t="s">
        <v>5</v>
      </c>
      <c r="B47" s="4">
        <f t="shared" si="29"/>
        <v>0</v>
      </c>
      <c r="C47" s="4">
        <f t="shared" si="29"/>
        <v>0</v>
      </c>
      <c r="D47" s="36"/>
      <c r="E47" s="49"/>
      <c r="F47" s="4" t="e">
        <f aca="true" t="shared" si="43" ref="F47:T47">F$32*F23/100</f>
        <v>#DIV/0!</v>
      </c>
      <c r="G47" s="4" t="e">
        <f t="shared" si="43"/>
        <v>#DIV/0!</v>
      </c>
      <c r="H47" s="4" t="e">
        <f t="shared" si="43"/>
        <v>#DIV/0!</v>
      </c>
      <c r="I47" s="4" t="e">
        <f t="shared" si="43"/>
        <v>#DIV/0!</v>
      </c>
      <c r="J47" s="4" t="e">
        <f t="shared" si="43"/>
        <v>#DIV/0!</v>
      </c>
      <c r="K47" s="4" t="e">
        <f t="shared" si="43"/>
        <v>#DIV/0!</v>
      </c>
      <c r="L47" s="4" t="e">
        <f t="shared" si="43"/>
        <v>#DIV/0!</v>
      </c>
      <c r="M47" s="4" t="e">
        <f t="shared" si="43"/>
        <v>#DIV/0!</v>
      </c>
      <c r="N47" s="4" t="e">
        <f t="shared" si="43"/>
        <v>#DIV/0!</v>
      </c>
      <c r="O47" s="4" t="e">
        <f t="shared" si="43"/>
        <v>#DIV/0!</v>
      </c>
      <c r="P47" s="4" t="e">
        <f t="shared" si="43"/>
        <v>#DIV/0!</v>
      </c>
      <c r="Q47" s="4" t="e">
        <f t="shared" si="43"/>
        <v>#DIV/0!</v>
      </c>
      <c r="R47" s="4" t="e">
        <f t="shared" si="43"/>
        <v>#DIV/0!</v>
      </c>
      <c r="S47" s="4" t="e">
        <f t="shared" si="43"/>
        <v>#DIV/0!</v>
      </c>
      <c r="T47" s="4" t="e">
        <f t="shared" si="43"/>
        <v>#DIV/0!</v>
      </c>
      <c r="U47" s="4" t="e">
        <f aca="true" t="shared" si="44" ref="U47:AC47">U$32*U23/100</f>
        <v>#DIV/0!</v>
      </c>
      <c r="V47" s="4" t="e">
        <f t="shared" si="44"/>
        <v>#DIV/0!</v>
      </c>
      <c r="W47" s="4" t="e">
        <f t="shared" si="44"/>
        <v>#DIV/0!</v>
      </c>
      <c r="X47" s="4" t="e">
        <f t="shared" si="44"/>
        <v>#DIV/0!</v>
      </c>
      <c r="Y47" s="4" t="e">
        <f t="shared" si="44"/>
        <v>#DIV/0!</v>
      </c>
      <c r="Z47" s="4" t="e">
        <f t="shared" si="44"/>
        <v>#DIV/0!</v>
      </c>
      <c r="AA47" s="4" t="e">
        <f t="shared" si="44"/>
        <v>#DIV/0!</v>
      </c>
      <c r="AB47" s="4" t="e">
        <f t="shared" si="44"/>
        <v>#DIV/0!</v>
      </c>
      <c r="AC47" s="4" t="e">
        <f t="shared" si="44"/>
        <v>#DIV/0!</v>
      </c>
      <c r="AD47" s="4" t="e">
        <f t="shared" si="32"/>
        <v>#DIV/0!</v>
      </c>
      <c r="AE47" s="4" t="e">
        <f t="shared" si="32"/>
        <v>#DIV/0!</v>
      </c>
      <c r="AF47" s="56"/>
    </row>
    <row r="48" spans="1:32" s="4" customFormat="1" ht="12.75">
      <c r="A48" s="23" t="s">
        <v>6</v>
      </c>
      <c r="B48" s="4">
        <f t="shared" si="29"/>
        <v>0</v>
      </c>
      <c r="C48" s="4">
        <f t="shared" si="29"/>
        <v>0</v>
      </c>
      <c r="D48" s="36"/>
      <c r="E48" s="49"/>
      <c r="F48" s="4" t="e">
        <f aca="true" t="shared" si="45" ref="F48:T48">F$32*F24/100</f>
        <v>#DIV/0!</v>
      </c>
      <c r="G48" s="4" t="e">
        <f t="shared" si="45"/>
        <v>#DIV/0!</v>
      </c>
      <c r="H48" s="4" t="e">
        <f t="shared" si="45"/>
        <v>#DIV/0!</v>
      </c>
      <c r="I48" s="4" t="e">
        <f t="shared" si="45"/>
        <v>#DIV/0!</v>
      </c>
      <c r="J48" s="4" t="e">
        <f t="shared" si="45"/>
        <v>#DIV/0!</v>
      </c>
      <c r="K48" s="4" t="e">
        <f t="shared" si="45"/>
        <v>#DIV/0!</v>
      </c>
      <c r="L48" s="4" t="e">
        <f t="shared" si="45"/>
        <v>#DIV/0!</v>
      </c>
      <c r="M48" s="4" t="e">
        <f t="shared" si="45"/>
        <v>#DIV/0!</v>
      </c>
      <c r="N48" s="4" t="e">
        <f t="shared" si="45"/>
        <v>#DIV/0!</v>
      </c>
      <c r="O48" s="4" t="e">
        <f t="shared" si="45"/>
        <v>#DIV/0!</v>
      </c>
      <c r="P48" s="4" t="e">
        <f t="shared" si="45"/>
        <v>#DIV/0!</v>
      </c>
      <c r="Q48" s="4" t="e">
        <f t="shared" si="45"/>
        <v>#DIV/0!</v>
      </c>
      <c r="R48" s="4" t="e">
        <f t="shared" si="45"/>
        <v>#DIV/0!</v>
      </c>
      <c r="S48" s="4" t="e">
        <f t="shared" si="45"/>
        <v>#DIV/0!</v>
      </c>
      <c r="T48" s="4" t="e">
        <f t="shared" si="45"/>
        <v>#DIV/0!</v>
      </c>
      <c r="U48" s="4" t="e">
        <f aca="true" t="shared" si="46" ref="U48:AC48">U$32*U24/100</f>
        <v>#DIV/0!</v>
      </c>
      <c r="V48" s="4" t="e">
        <f t="shared" si="46"/>
        <v>#DIV/0!</v>
      </c>
      <c r="W48" s="4" t="e">
        <f t="shared" si="46"/>
        <v>#DIV/0!</v>
      </c>
      <c r="X48" s="4" t="e">
        <f t="shared" si="46"/>
        <v>#DIV/0!</v>
      </c>
      <c r="Y48" s="4" t="e">
        <f t="shared" si="46"/>
        <v>#DIV/0!</v>
      </c>
      <c r="Z48" s="4" t="e">
        <f t="shared" si="46"/>
        <v>#DIV/0!</v>
      </c>
      <c r="AA48" s="4" t="e">
        <f t="shared" si="46"/>
        <v>#DIV/0!</v>
      </c>
      <c r="AB48" s="4" t="e">
        <f t="shared" si="46"/>
        <v>#DIV/0!</v>
      </c>
      <c r="AC48" s="4" t="e">
        <f t="shared" si="46"/>
        <v>#DIV/0!</v>
      </c>
      <c r="AD48" s="4" t="e">
        <f t="shared" si="32"/>
        <v>#DIV/0!</v>
      </c>
      <c r="AE48" s="4" t="e">
        <f t="shared" si="32"/>
        <v>#DIV/0!</v>
      </c>
      <c r="AF48" s="56"/>
    </row>
    <row r="49" spans="1:32" s="4" customFormat="1" ht="12.75">
      <c r="A49" s="23"/>
      <c r="D49" s="36"/>
      <c r="E49" s="49"/>
      <c r="AF49" s="56"/>
    </row>
    <row r="50" spans="1:32" s="4" customFormat="1" ht="12.75">
      <c r="A50" s="84" t="s">
        <v>0</v>
      </c>
      <c r="B50" s="85">
        <f>SUM(B38:B48)</f>
        <v>0</v>
      </c>
      <c r="C50" s="85">
        <f>SUM(C38:C48)</f>
        <v>0</v>
      </c>
      <c r="D50" s="36"/>
      <c r="E50" s="49"/>
      <c r="F50" s="85" t="e">
        <f aca="true" t="shared" si="47" ref="F50:AE50">SUM(F38:F48)</f>
        <v>#DIV/0!</v>
      </c>
      <c r="G50" s="85" t="e">
        <f t="shared" si="47"/>
        <v>#DIV/0!</v>
      </c>
      <c r="H50" s="85" t="e">
        <f t="shared" si="47"/>
        <v>#DIV/0!</v>
      </c>
      <c r="I50" s="85" t="e">
        <f t="shared" si="47"/>
        <v>#DIV/0!</v>
      </c>
      <c r="J50" s="85" t="e">
        <f t="shared" si="47"/>
        <v>#DIV/0!</v>
      </c>
      <c r="K50" s="85" t="e">
        <f t="shared" si="47"/>
        <v>#DIV/0!</v>
      </c>
      <c r="L50" s="85" t="e">
        <f t="shared" si="47"/>
        <v>#DIV/0!</v>
      </c>
      <c r="M50" s="85" t="e">
        <f t="shared" si="47"/>
        <v>#DIV/0!</v>
      </c>
      <c r="N50" s="85" t="e">
        <f t="shared" si="47"/>
        <v>#DIV/0!</v>
      </c>
      <c r="O50" s="85" t="e">
        <f t="shared" si="47"/>
        <v>#DIV/0!</v>
      </c>
      <c r="P50" s="85" t="e">
        <f t="shared" si="47"/>
        <v>#DIV/0!</v>
      </c>
      <c r="Q50" s="85" t="e">
        <f t="shared" si="47"/>
        <v>#DIV/0!</v>
      </c>
      <c r="R50" s="85" t="e">
        <f t="shared" si="47"/>
        <v>#DIV/0!</v>
      </c>
      <c r="S50" s="85" t="e">
        <f t="shared" si="47"/>
        <v>#DIV/0!</v>
      </c>
      <c r="T50" s="85" t="e">
        <f t="shared" si="47"/>
        <v>#DIV/0!</v>
      </c>
      <c r="U50" s="85" t="e">
        <f t="shared" si="47"/>
        <v>#DIV/0!</v>
      </c>
      <c r="V50" s="85" t="e">
        <f t="shared" si="47"/>
        <v>#DIV/0!</v>
      </c>
      <c r="W50" s="85" t="e">
        <f t="shared" si="47"/>
        <v>#DIV/0!</v>
      </c>
      <c r="X50" s="85" t="e">
        <f t="shared" si="47"/>
        <v>#DIV/0!</v>
      </c>
      <c r="Y50" s="85" t="e">
        <f t="shared" si="47"/>
        <v>#DIV/0!</v>
      </c>
      <c r="Z50" s="85" t="e">
        <f t="shared" si="47"/>
        <v>#DIV/0!</v>
      </c>
      <c r="AA50" s="85" t="e">
        <f t="shared" si="47"/>
        <v>#DIV/0!</v>
      </c>
      <c r="AB50" s="85" t="e">
        <f t="shared" si="47"/>
        <v>#DIV/0!</v>
      </c>
      <c r="AC50" s="85" t="e">
        <f t="shared" si="47"/>
        <v>#DIV/0!</v>
      </c>
      <c r="AD50" s="85" t="e">
        <f t="shared" si="47"/>
        <v>#DIV/0!</v>
      </c>
      <c r="AE50" s="85" t="e">
        <f t="shared" si="47"/>
        <v>#DIV/0!</v>
      </c>
      <c r="AF50" s="56"/>
    </row>
    <row r="51" spans="1:32" s="4" customFormat="1" ht="12.75">
      <c r="A51" s="84" t="s">
        <v>1</v>
      </c>
      <c r="B51" s="85">
        <f>SUM(B38:B42,B44:B48)</f>
        <v>0</v>
      </c>
      <c r="C51" s="85">
        <f>SUM(C38:C42,C44:C48)</f>
        <v>0</v>
      </c>
      <c r="D51" s="36"/>
      <c r="E51" s="49"/>
      <c r="F51" s="85" t="e">
        <f aca="true" t="shared" si="48" ref="F51:AE51">SUM(F38:F42,F44:F48)</f>
        <v>#DIV/0!</v>
      </c>
      <c r="G51" s="85" t="e">
        <f t="shared" si="48"/>
        <v>#DIV/0!</v>
      </c>
      <c r="H51" s="85" t="e">
        <f t="shared" si="48"/>
        <v>#DIV/0!</v>
      </c>
      <c r="I51" s="85" t="e">
        <f t="shared" si="48"/>
        <v>#DIV/0!</v>
      </c>
      <c r="J51" s="85" t="e">
        <f t="shared" si="48"/>
        <v>#DIV/0!</v>
      </c>
      <c r="K51" s="85" t="e">
        <f t="shared" si="48"/>
        <v>#DIV/0!</v>
      </c>
      <c r="L51" s="85" t="e">
        <f t="shared" si="48"/>
        <v>#DIV/0!</v>
      </c>
      <c r="M51" s="85" t="e">
        <f t="shared" si="48"/>
        <v>#DIV/0!</v>
      </c>
      <c r="N51" s="85" t="e">
        <f t="shared" si="48"/>
        <v>#DIV/0!</v>
      </c>
      <c r="O51" s="85" t="e">
        <f t="shared" si="48"/>
        <v>#DIV/0!</v>
      </c>
      <c r="P51" s="85" t="e">
        <f t="shared" si="48"/>
        <v>#DIV/0!</v>
      </c>
      <c r="Q51" s="85" t="e">
        <f t="shared" si="48"/>
        <v>#DIV/0!</v>
      </c>
      <c r="R51" s="85" t="e">
        <f t="shared" si="48"/>
        <v>#DIV/0!</v>
      </c>
      <c r="S51" s="85" t="e">
        <f t="shared" si="48"/>
        <v>#DIV/0!</v>
      </c>
      <c r="T51" s="85" t="e">
        <f t="shared" si="48"/>
        <v>#DIV/0!</v>
      </c>
      <c r="U51" s="85" t="e">
        <f t="shared" si="48"/>
        <v>#DIV/0!</v>
      </c>
      <c r="V51" s="85" t="e">
        <f t="shared" si="48"/>
        <v>#DIV/0!</v>
      </c>
      <c r="W51" s="85" t="e">
        <f t="shared" si="48"/>
        <v>#DIV/0!</v>
      </c>
      <c r="X51" s="85" t="e">
        <f t="shared" si="48"/>
        <v>#DIV/0!</v>
      </c>
      <c r="Y51" s="85" t="e">
        <f t="shared" si="48"/>
        <v>#DIV/0!</v>
      </c>
      <c r="Z51" s="85" t="e">
        <f t="shared" si="48"/>
        <v>#DIV/0!</v>
      </c>
      <c r="AA51" s="85" t="e">
        <f t="shared" si="48"/>
        <v>#DIV/0!</v>
      </c>
      <c r="AB51" s="85" t="e">
        <f t="shared" si="48"/>
        <v>#DIV/0!</v>
      </c>
      <c r="AC51" s="85" t="e">
        <f t="shared" si="48"/>
        <v>#DIV/0!</v>
      </c>
      <c r="AD51" s="85" t="e">
        <f t="shared" si="48"/>
        <v>#DIV/0!</v>
      </c>
      <c r="AE51" s="85" t="e">
        <f t="shared" si="48"/>
        <v>#DIV/0!</v>
      </c>
      <c r="AF51" s="56"/>
    </row>
    <row r="52" spans="1:32" s="4" customFormat="1" ht="12.75">
      <c r="A52" s="31" t="s">
        <v>24</v>
      </c>
      <c r="B52" s="86">
        <f>SUM(B44:B48)</f>
        <v>0</v>
      </c>
      <c r="C52" s="86">
        <f>SUM(C44:C48)</f>
        <v>0</v>
      </c>
      <c r="D52" s="36"/>
      <c r="E52" s="49"/>
      <c r="F52" s="86" t="e">
        <f aca="true" t="shared" si="49" ref="F52:AE52">SUM(F44:F48)</f>
        <v>#DIV/0!</v>
      </c>
      <c r="G52" s="86" t="e">
        <f t="shared" si="49"/>
        <v>#DIV/0!</v>
      </c>
      <c r="H52" s="86" t="e">
        <f t="shared" si="49"/>
        <v>#DIV/0!</v>
      </c>
      <c r="I52" s="86" t="e">
        <f t="shared" si="49"/>
        <v>#DIV/0!</v>
      </c>
      <c r="J52" s="86" t="e">
        <f t="shared" si="49"/>
        <v>#DIV/0!</v>
      </c>
      <c r="K52" s="86" t="e">
        <f t="shared" si="49"/>
        <v>#DIV/0!</v>
      </c>
      <c r="L52" s="86" t="e">
        <f t="shared" si="49"/>
        <v>#DIV/0!</v>
      </c>
      <c r="M52" s="86" t="e">
        <f t="shared" si="49"/>
        <v>#DIV/0!</v>
      </c>
      <c r="N52" s="86" t="e">
        <f t="shared" si="49"/>
        <v>#DIV/0!</v>
      </c>
      <c r="O52" s="86" t="e">
        <f t="shared" si="49"/>
        <v>#DIV/0!</v>
      </c>
      <c r="P52" s="86" t="e">
        <f t="shared" si="49"/>
        <v>#DIV/0!</v>
      </c>
      <c r="Q52" s="86" t="e">
        <f t="shared" si="49"/>
        <v>#DIV/0!</v>
      </c>
      <c r="R52" s="86" t="e">
        <f t="shared" si="49"/>
        <v>#DIV/0!</v>
      </c>
      <c r="S52" s="86" t="e">
        <f t="shared" si="49"/>
        <v>#DIV/0!</v>
      </c>
      <c r="T52" s="86" t="e">
        <f t="shared" si="49"/>
        <v>#DIV/0!</v>
      </c>
      <c r="U52" s="86" t="e">
        <f t="shared" si="49"/>
        <v>#DIV/0!</v>
      </c>
      <c r="V52" s="86" t="e">
        <f t="shared" si="49"/>
        <v>#DIV/0!</v>
      </c>
      <c r="W52" s="86" t="e">
        <f t="shared" si="49"/>
        <v>#DIV/0!</v>
      </c>
      <c r="X52" s="86" t="e">
        <f t="shared" si="49"/>
        <v>#DIV/0!</v>
      </c>
      <c r="Y52" s="86" t="e">
        <f t="shared" si="49"/>
        <v>#DIV/0!</v>
      </c>
      <c r="Z52" s="86" t="e">
        <f t="shared" si="49"/>
        <v>#DIV/0!</v>
      </c>
      <c r="AA52" s="86" t="e">
        <f t="shared" si="49"/>
        <v>#DIV/0!</v>
      </c>
      <c r="AB52" s="86" t="e">
        <f t="shared" si="49"/>
        <v>#DIV/0!</v>
      </c>
      <c r="AC52" s="86" t="e">
        <f t="shared" si="49"/>
        <v>#DIV/0!</v>
      </c>
      <c r="AD52" s="86" t="e">
        <f t="shared" si="49"/>
        <v>#DIV/0!</v>
      </c>
      <c r="AE52" s="86" t="e">
        <f t="shared" si="49"/>
        <v>#DIV/0!</v>
      </c>
      <c r="AF52" s="56"/>
    </row>
    <row r="53" spans="1:33" s="3" customFormat="1" ht="9" customHeight="1">
      <c r="A53" s="39"/>
      <c r="B53" s="39"/>
      <c r="C53" s="39"/>
      <c r="D53" s="39"/>
      <c r="E53" s="39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54"/>
      <c r="AG53" s="16"/>
    </row>
    <row r="54" spans="1:32" s="3" customFormat="1" ht="38.25" customHeight="1">
      <c r="A54" s="3" t="s">
        <v>10</v>
      </c>
      <c r="D54" s="75" t="s">
        <v>30</v>
      </c>
      <c r="E54" s="39"/>
      <c r="AF54" s="37"/>
    </row>
    <row r="55" spans="2:32" s="3" customFormat="1" ht="12.75">
      <c r="B55" s="29"/>
      <c r="C55" s="29"/>
      <c r="D55" s="14"/>
      <c r="E55" s="39"/>
      <c r="AF55" s="37"/>
    </row>
    <row r="56" spans="2:32" s="3" customFormat="1" ht="12.75">
      <c r="B56" s="60"/>
      <c r="C56" s="60"/>
      <c r="D56" s="14"/>
      <c r="E56" s="39"/>
      <c r="F56" s="64">
        <f>$C$13+1</f>
        <v>1</v>
      </c>
      <c r="G56" s="64">
        <f aca="true" t="shared" si="50" ref="G56:S56">F56+1</f>
        <v>2</v>
      </c>
      <c r="H56" s="64">
        <f t="shared" si="50"/>
        <v>3</v>
      </c>
      <c r="I56" s="64">
        <f t="shared" si="50"/>
        <v>4</v>
      </c>
      <c r="J56" s="64">
        <f t="shared" si="50"/>
        <v>5</v>
      </c>
      <c r="K56" s="64">
        <f t="shared" si="50"/>
        <v>6</v>
      </c>
      <c r="L56" s="64">
        <f t="shared" si="50"/>
        <v>7</v>
      </c>
      <c r="M56" s="64">
        <f t="shared" si="50"/>
        <v>8</v>
      </c>
      <c r="N56" s="64">
        <f t="shared" si="50"/>
        <v>9</v>
      </c>
      <c r="O56" s="64">
        <f t="shared" si="50"/>
        <v>10</v>
      </c>
      <c r="P56" s="64">
        <f t="shared" si="50"/>
        <v>11</v>
      </c>
      <c r="Q56" s="64">
        <f t="shared" si="50"/>
        <v>12</v>
      </c>
      <c r="R56" s="64">
        <f t="shared" si="50"/>
        <v>13</v>
      </c>
      <c r="S56" s="64">
        <f t="shared" si="50"/>
        <v>14</v>
      </c>
      <c r="T56" s="64">
        <f>S56+1</f>
        <v>15</v>
      </c>
      <c r="U56" s="64">
        <f aca="true" t="shared" si="51" ref="U56:AC56">T56+1</f>
        <v>16</v>
      </c>
      <c r="V56" s="64">
        <f t="shared" si="51"/>
        <v>17</v>
      </c>
      <c r="W56" s="64">
        <f t="shared" si="51"/>
        <v>18</v>
      </c>
      <c r="X56" s="64">
        <f t="shared" si="51"/>
        <v>19</v>
      </c>
      <c r="Y56" s="64">
        <f t="shared" si="51"/>
        <v>20</v>
      </c>
      <c r="Z56" s="64">
        <f t="shared" si="51"/>
        <v>21</v>
      </c>
      <c r="AA56" s="64">
        <f t="shared" si="51"/>
        <v>22</v>
      </c>
      <c r="AB56" s="64">
        <f t="shared" si="51"/>
        <v>23</v>
      </c>
      <c r="AC56" s="64">
        <f t="shared" si="51"/>
        <v>24</v>
      </c>
      <c r="AD56" s="64">
        <f>AC56+1</f>
        <v>25</v>
      </c>
      <c r="AE56" s="64">
        <f>AD56+1</f>
        <v>26</v>
      </c>
      <c r="AF56" s="37"/>
    </row>
    <row r="57" spans="1:32" s="3" customFormat="1" ht="12.75">
      <c r="A57" s="20" t="s">
        <v>2</v>
      </c>
      <c r="B57" s="4"/>
      <c r="C57" s="4"/>
      <c r="D57" s="121">
        <v>0.5</v>
      </c>
      <c r="E57" s="46"/>
      <c r="F57" s="72" t="e">
        <f>MAX(0,(F38-C38)+($D57*C38))</f>
        <v>#DIV/0!</v>
      </c>
      <c r="G57" s="4" t="e">
        <f>MAX(0,(G38-F38)+($D57*F38))</f>
        <v>#DIV/0!</v>
      </c>
      <c r="H57" s="4" t="e">
        <f aca="true" t="shared" si="52" ref="H57:AE57">MAX(0,(H38-G38)+($D57*G38))</f>
        <v>#DIV/0!</v>
      </c>
      <c r="I57" s="4" t="e">
        <f t="shared" si="52"/>
        <v>#DIV/0!</v>
      </c>
      <c r="J57" s="4" t="e">
        <f t="shared" si="52"/>
        <v>#DIV/0!</v>
      </c>
      <c r="K57" s="4" t="e">
        <f t="shared" si="52"/>
        <v>#DIV/0!</v>
      </c>
      <c r="L57" s="4" t="e">
        <f t="shared" si="52"/>
        <v>#DIV/0!</v>
      </c>
      <c r="M57" s="4" t="e">
        <f t="shared" si="52"/>
        <v>#DIV/0!</v>
      </c>
      <c r="N57" s="4" t="e">
        <f t="shared" si="52"/>
        <v>#DIV/0!</v>
      </c>
      <c r="O57" s="4" t="e">
        <f t="shared" si="52"/>
        <v>#DIV/0!</v>
      </c>
      <c r="P57" s="4" t="e">
        <f t="shared" si="52"/>
        <v>#DIV/0!</v>
      </c>
      <c r="Q57" s="4" t="e">
        <f t="shared" si="52"/>
        <v>#DIV/0!</v>
      </c>
      <c r="R57" s="4" t="e">
        <f t="shared" si="52"/>
        <v>#DIV/0!</v>
      </c>
      <c r="S57" s="4" t="e">
        <f t="shared" si="52"/>
        <v>#DIV/0!</v>
      </c>
      <c r="T57" s="4" t="e">
        <f t="shared" si="52"/>
        <v>#DIV/0!</v>
      </c>
      <c r="U57" s="4" t="e">
        <f t="shared" si="52"/>
        <v>#DIV/0!</v>
      </c>
      <c r="V57" s="4" t="e">
        <f t="shared" si="52"/>
        <v>#DIV/0!</v>
      </c>
      <c r="W57" s="4" t="e">
        <f t="shared" si="52"/>
        <v>#DIV/0!</v>
      </c>
      <c r="X57" s="4" t="e">
        <f t="shared" si="52"/>
        <v>#DIV/0!</v>
      </c>
      <c r="Y57" s="4" t="e">
        <f t="shared" si="52"/>
        <v>#DIV/0!</v>
      </c>
      <c r="Z57" s="4" t="e">
        <f t="shared" si="52"/>
        <v>#DIV/0!</v>
      </c>
      <c r="AA57" s="4" t="e">
        <f t="shared" si="52"/>
        <v>#DIV/0!</v>
      </c>
      <c r="AB57" s="4" t="e">
        <f t="shared" si="52"/>
        <v>#DIV/0!</v>
      </c>
      <c r="AC57" s="4" t="e">
        <f t="shared" si="52"/>
        <v>#DIV/0!</v>
      </c>
      <c r="AD57" s="4" t="e">
        <f t="shared" si="52"/>
        <v>#DIV/0!</v>
      </c>
      <c r="AE57" s="4" t="e">
        <f t="shared" si="52"/>
        <v>#DIV/0!</v>
      </c>
      <c r="AF57" s="37"/>
    </row>
    <row r="58" spans="1:32" s="3" customFormat="1" ht="12.75">
      <c r="A58" s="7" t="s">
        <v>52</v>
      </c>
      <c r="B58" s="4"/>
      <c r="C58" s="4"/>
      <c r="D58" s="121">
        <v>0.5</v>
      </c>
      <c r="E58" s="46"/>
      <c r="F58" s="72" t="e">
        <f aca="true" t="shared" si="53" ref="F58:F67">MAX(0,(F39-C39)+($D58*C39))</f>
        <v>#DIV/0!</v>
      </c>
      <c r="G58" s="4" t="e">
        <f aca="true" t="shared" si="54" ref="G58:V67">MAX(0,(G39-F39)+($D58*F39))</f>
        <v>#DIV/0!</v>
      </c>
      <c r="H58" s="4" t="e">
        <f t="shared" si="54"/>
        <v>#DIV/0!</v>
      </c>
      <c r="I58" s="4" t="e">
        <f t="shared" si="54"/>
        <v>#DIV/0!</v>
      </c>
      <c r="J58" s="4" t="e">
        <f t="shared" si="54"/>
        <v>#DIV/0!</v>
      </c>
      <c r="K58" s="4" t="e">
        <f t="shared" si="54"/>
        <v>#DIV/0!</v>
      </c>
      <c r="L58" s="4" t="e">
        <f t="shared" si="54"/>
        <v>#DIV/0!</v>
      </c>
      <c r="M58" s="4" t="e">
        <f t="shared" si="54"/>
        <v>#DIV/0!</v>
      </c>
      <c r="N58" s="4" t="e">
        <f t="shared" si="54"/>
        <v>#DIV/0!</v>
      </c>
      <c r="O58" s="4" t="e">
        <f t="shared" si="54"/>
        <v>#DIV/0!</v>
      </c>
      <c r="P58" s="4" t="e">
        <f t="shared" si="54"/>
        <v>#DIV/0!</v>
      </c>
      <c r="Q58" s="4" t="e">
        <f t="shared" si="54"/>
        <v>#DIV/0!</v>
      </c>
      <c r="R58" s="4" t="e">
        <f t="shared" si="54"/>
        <v>#DIV/0!</v>
      </c>
      <c r="S58" s="4" t="e">
        <f t="shared" si="54"/>
        <v>#DIV/0!</v>
      </c>
      <c r="T58" s="4" t="e">
        <f t="shared" si="54"/>
        <v>#DIV/0!</v>
      </c>
      <c r="U58" s="4" t="e">
        <f t="shared" si="54"/>
        <v>#DIV/0!</v>
      </c>
      <c r="V58" s="4" t="e">
        <f t="shared" si="54"/>
        <v>#DIV/0!</v>
      </c>
      <c r="W58" s="4" t="e">
        <f aca="true" t="shared" si="55" ref="W58:AE58">MAX(0,(W39-V39)+($D58*V39))</f>
        <v>#DIV/0!</v>
      </c>
      <c r="X58" s="4" t="e">
        <f t="shared" si="55"/>
        <v>#DIV/0!</v>
      </c>
      <c r="Y58" s="4" t="e">
        <f t="shared" si="55"/>
        <v>#DIV/0!</v>
      </c>
      <c r="Z58" s="4" t="e">
        <f t="shared" si="55"/>
        <v>#DIV/0!</v>
      </c>
      <c r="AA58" s="4" t="e">
        <f t="shared" si="55"/>
        <v>#DIV/0!</v>
      </c>
      <c r="AB58" s="4" t="e">
        <f t="shared" si="55"/>
        <v>#DIV/0!</v>
      </c>
      <c r="AC58" s="4" t="e">
        <f t="shared" si="55"/>
        <v>#DIV/0!</v>
      </c>
      <c r="AD58" s="4" t="e">
        <f t="shared" si="55"/>
        <v>#DIV/0!</v>
      </c>
      <c r="AE58" s="4" t="e">
        <f t="shared" si="55"/>
        <v>#DIV/0!</v>
      </c>
      <c r="AF58" s="37"/>
    </row>
    <row r="59" spans="1:32" s="3" customFormat="1" ht="12.75">
      <c r="A59" s="7" t="s">
        <v>53</v>
      </c>
      <c r="B59" s="4"/>
      <c r="C59" s="4"/>
      <c r="D59" s="121">
        <v>0.5</v>
      </c>
      <c r="E59" s="46"/>
      <c r="F59" s="72" t="e">
        <f t="shared" si="53"/>
        <v>#DIV/0!</v>
      </c>
      <c r="G59" s="4" t="e">
        <f t="shared" si="54"/>
        <v>#DIV/0!</v>
      </c>
      <c r="H59" s="4" t="e">
        <f t="shared" si="54"/>
        <v>#DIV/0!</v>
      </c>
      <c r="I59" s="4" t="e">
        <f t="shared" si="54"/>
        <v>#DIV/0!</v>
      </c>
      <c r="J59" s="4" t="e">
        <f t="shared" si="54"/>
        <v>#DIV/0!</v>
      </c>
      <c r="K59" s="4" t="e">
        <f t="shared" si="54"/>
        <v>#DIV/0!</v>
      </c>
      <c r="L59" s="4" t="e">
        <f t="shared" si="54"/>
        <v>#DIV/0!</v>
      </c>
      <c r="M59" s="4" t="e">
        <f t="shared" si="54"/>
        <v>#DIV/0!</v>
      </c>
      <c r="N59" s="4" t="e">
        <f t="shared" si="54"/>
        <v>#DIV/0!</v>
      </c>
      <c r="O59" s="4" t="e">
        <f t="shared" si="54"/>
        <v>#DIV/0!</v>
      </c>
      <c r="P59" s="4" t="e">
        <f t="shared" si="54"/>
        <v>#DIV/0!</v>
      </c>
      <c r="Q59" s="4" t="e">
        <f t="shared" si="54"/>
        <v>#DIV/0!</v>
      </c>
      <c r="R59" s="4" t="e">
        <f t="shared" si="54"/>
        <v>#DIV/0!</v>
      </c>
      <c r="S59" s="4" t="e">
        <f t="shared" si="54"/>
        <v>#DIV/0!</v>
      </c>
      <c r="T59" s="4" t="e">
        <f t="shared" si="54"/>
        <v>#DIV/0!</v>
      </c>
      <c r="U59" s="4" t="e">
        <f t="shared" si="54"/>
        <v>#DIV/0!</v>
      </c>
      <c r="V59" s="4" t="e">
        <f t="shared" si="54"/>
        <v>#DIV/0!</v>
      </c>
      <c r="W59" s="4" t="e">
        <f aca="true" t="shared" si="56" ref="W59:AE59">MAX(0,(W40-V40)+($D59*V40))</f>
        <v>#DIV/0!</v>
      </c>
      <c r="X59" s="4" t="e">
        <f t="shared" si="56"/>
        <v>#DIV/0!</v>
      </c>
      <c r="Y59" s="4" t="e">
        <f t="shared" si="56"/>
        <v>#DIV/0!</v>
      </c>
      <c r="Z59" s="4" t="e">
        <f t="shared" si="56"/>
        <v>#DIV/0!</v>
      </c>
      <c r="AA59" s="4" t="e">
        <f t="shared" si="56"/>
        <v>#DIV/0!</v>
      </c>
      <c r="AB59" s="4" t="e">
        <f t="shared" si="56"/>
        <v>#DIV/0!</v>
      </c>
      <c r="AC59" s="4" t="e">
        <f t="shared" si="56"/>
        <v>#DIV/0!</v>
      </c>
      <c r="AD59" s="4" t="e">
        <f t="shared" si="56"/>
        <v>#DIV/0!</v>
      </c>
      <c r="AE59" s="4" t="e">
        <f t="shared" si="56"/>
        <v>#DIV/0!</v>
      </c>
      <c r="AF59" s="37"/>
    </row>
    <row r="60" spans="1:32" s="3" customFormat="1" ht="12.75">
      <c r="A60" s="21" t="s">
        <v>4</v>
      </c>
      <c r="B60" s="4"/>
      <c r="C60" s="4"/>
      <c r="D60" s="122">
        <v>0.5</v>
      </c>
      <c r="E60" s="47"/>
      <c r="F60" s="72" t="e">
        <f t="shared" si="53"/>
        <v>#DIV/0!</v>
      </c>
      <c r="G60" s="4" t="e">
        <f t="shared" si="54"/>
        <v>#DIV/0!</v>
      </c>
      <c r="H60" s="4" t="e">
        <f t="shared" si="54"/>
        <v>#DIV/0!</v>
      </c>
      <c r="I60" s="4" t="e">
        <f t="shared" si="54"/>
        <v>#DIV/0!</v>
      </c>
      <c r="J60" s="4" t="e">
        <f t="shared" si="54"/>
        <v>#DIV/0!</v>
      </c>
      <c r="K60" s="4" t="e">
        <f t="shared" si="54"/>
        <v>#DIV/0!</v>
      </c>
      <c r="L60" s="4" t="e">
        <f t="shared" si="54"/>
        <v>#DIV/0!</v>
      </c>
      <c r="M60" s="4" t="e">
        <f t="shared" si="54"/>
        <v>#DIV/0!</v>
      </c>
      <c r="N60" s="4" t="e">
        <f t="shared" si="54"/>
        <v>#DIV/0!</v>
      </c>
      <c r="O60" s="4" t="e">
        <f t="shared" si="54"/>
        <v>#DIV/0!</v>
      </c>
      <c r="P60" s="4" t="e">
        <f t="shared" si="54"/>
        <v>#DIV/0!</v>
      </c>
      <c r="Q60" s="4" t="e">
        <f t="shared" si="54"/>
        <v>#DIV/0!</v>
      </c>
      <c r="R60" s="4" t="e">
        <f t="shared" si="54"/>
        <v>#DIV/0!</v>
      </c>
      <c r="S60" s="4" t="e">
        <f t="shared" si="54"/>
        <v>#DIV/0!</v>
      </c>
      <c r="T60" s="4" t="e">
        <f t="shared" si="54"/>
        <v>#DIV/0!</v>
      </c>
      <c r="U60" s="4" t="e">
        <f t="shared" si="54"/>
        <v>#DIV/0!</v>
      </c>
      <c r="V60" s="4" t="e">
        <f t="shared" si="54"/>
        <v>#DIV/0!</v>
      </c>
      <c r="W60" s="4" t="e">
        <f aca="true" t="shared" si="57" ref="W60:AE60">MAX(0,(W41-V41)+($D60*V41))</f>
        <v>#DIV/0!</v>
      </c>
      <c r="X60" s="4" t="e">
        <f t="shared" si="57"/>
        <v>#DIV/0!</v>
      </c>
      <c r="Y60" s="4" t="e">
        <f t="shared" si="57"/>
        <v>#DIV/0!</v>
      </c>
      <c r="Z60" s="4" t="e">
        <f t="shared" si="57"/>
        <v>#DIV/0!</v>
      </c>
      <c r="AA60" s="4" t="e">
        <f t="shared" si="57"/>
        <v>#DIV/0!</v>
      </c>
      <c r="AB60" s="4" t="e">
        <f t="shared" si="57"/>
        <v>#DIV/0!</v>
      </c>
      <c r="AC60" s="4" t="e">
        <f t="shared" si="57"/>
        <v>#DIV/0!</v>
      </c>
      <c r="AD60" s="4" t="e">
        <f t="shared" si="57"/>
        <v>#DIV/0!</v>
      </c>
      <c r="AE60" s="4" t="e">
        <f t="shared" si="57"/>
        <v>#DIV/0!</v>
      </c>
      <c r="AF60" s="37"/>
    </row>
    <row r="61" spans="1:32" s="3" customFormat="1" ht="12.75">
      <c r="A61" s="21" t="s">
        <v>49</v>
      </c>
      <c r="B61" s="4"/>
      <c r="C61" s="4"/>
      <c r="D61" s="122">
        <v>0.4</v>
      </c>
      <c r="E61" s="47"/>
      <c r="F61" s="72" t="e">
        <f t="shared" si="53"/>
        <v>#DIV/0!</v>
      </c>
      <c r="G61" s="4" t="e">
        <f t="shared" si="54"/>
        <v>#DIV/0!</v>
      </c>
      <c r="H61" s="4" t="e">
        <f t="shared" si="54"/>
        <v>#DIV/0!</v>
      </c>
      <c r="I61" s="4" t="e">
        <f t="shared" si="54"/>
        <v>#DIV/0!</v>
      </c>
      <c r="J61" s="4" t="e">
        <f t="shared" si="54"/>
        <v>#DIV/0!</v>
      </c>
      <c r="K61" s="4" t="e">
        <f t="shared" si="54"/>
        <v>#DIV/0!</v>
      </c>
      <c r="L61" s="4" t="e">
        <f t="shared" si="54"/>
        <v>#DIV/0!</v>
      </c>
      <c r="M61" s="4" t="e">
        <f t="shared" si="54"/>
        <v>#DIV/0!</v>
      </c>
      <c r="N61" s="4" t="e">
        <f t="shared" si="54"/>
        <v>#DIV/0!</v>
      </c>
      <c r="O61" s="4" t="e">
        <f t="shared" si="54"/>
        <v>#DIV/0!</v>
      </c>
      <c r="P61" s="4" t="e">
        <f t="shared" si="54"/>
        <v>#DIV/0!</v>
      </c>
      <c r="Q61" s="4" t="e">
        <f t="shared" si="54"/>
        <v>#DIV/0!</v>
      </c>
      <c r="R61" s="4" t="e">
        <f t="shared" si="54"/>
        <v>#DIV/0!</v>
      </c>
      <c r="S61" s="4" t="e">
        <f t="shared" si="54"/>
        <v>#DIV/0!</v>
      </c>
      <c r="T61" s="4" t="e">
        <f t="shared" si="54"/>
        <v>#DIV/0!</v>
      </c>
      <c r="U61" s="4" t="e">
        <f t="shared" si="54"/>
        <v>#DIV/0!</v>
      </c>
      <c r="V61" s="4" t="e">
        <f t="shared" si="54"/>
        <v>#DIV/0!</v>
      </c>
      <c r="W61" s="4" t="e">
        <f aca="true" t="shared" si="58" ref="W61:AE61">MAX(0,(W42-V42)+($D61*V42))</f>
        <v>#DIV/0!</v>
      </c>
      <c r="X61" s="4" t="e">
        <f t="shared" si="58"/>
        <v>#DIV/0!</v>
      </c>
      <c r="Y61" s="4" t="e">
        <f t="shared" si="58"/>
        <v>#DIV/0!</v>
      </c>
      <c r="Z61" s="4" t="e">
        <f t="shared" si="58"/>
        <v>#DIV/0!</v>
      </c>
      <c r="AA61" s="4" t="e">
        <f t="shared" si="58"/>
        <v>#DIV/0!</v>
      </c>
      <c r="AB61" s="4" t="e">
        <f t="shared" si="58"/>
        <v>#DIV/0!</v>
      </c>
      <c r="AC61" s="4" t="e">
        <f t="shared" si="58"/>
        <v>#DIV/0!</v>
      </c>
      <c r="AD61" s="4" t="e">
        <f t="shared" si="58"/>
        <v>#DIV/0!</v>
      </c>
      <c r="AE61" s="4" t="e">
        <f t="shared" si="58"/>
        <v>#DIV/0!</v>
      </c>
      <c r="AF61" s="37"/>
    </row>
    <row r="62" spans="1:32" s="3" customFormat="1" ht="12.75">
      <c r="A62" s="22" t="s">
        <v>7</v>
      </c>
      <c r="B62" s="4"/>
      <c r="C62" s="4"/>
      <c r="D62" s="123">
        <v>0.65</v>
      </c>
      <c r="E62" s="48"/>
      <c r="F62" s="72" t="e">
        <f t="shared" si="53"/>
        <v>#DIV/0!</v>
      </c>
      <c r="G62" s="4" t="e">
        <f t="shared" si="54"/>
        <v>#DIV/0!</v>
      </c>
      <c r="H62" s="4" t="e">
        <f t="shared" si="54"/>
        <v>#DIV/0!</v>
      </c>
      <c r="I62" s="4" t="e">
        <f t="shared" si="54"/>
        <v>#DIV/0!</v>
      </c>
      <c r="J62" s="4" t="e">
        <f t="shared" si="54"/>
        <v>#DIV/0!</v>
      </c>
      <c r="K62" s="4" t="e">
        <f t="shared" si="54"/>
        <v>#DIV/0!</v>
      </c>
      <c r="L62" s="4" t="e">
        <f t="shared" si="54"/>
        <v>#DIV/0!</v>
      </c>
      <c r="M62" s="4" t="e">
        <f t="shared" si="54"/>
        <v>#DIV/0!</v>
      </c>
      <c r="N62" s="4" t="e">
        <f t="shared" si="54"/>
        <v>#DIV/0!</v>
      </c>
      <c r="O62" s="4" t="e">
        <f t="shared" si="54"/>
        <v>#DIV/0!</v>
      </c>
      <c r="P62" s="4" t="e">
        <f t="shared" si="54"/>
        <v>#DIV/0!</v>
      </c>
      <c r="Q62" s="4" t="e">
        <f t="shared" si="54"/>
        <v>#DIV/0!</v>
      </c>
      <c r="R62" s="4" t="e">
        <f t="shared" si="54"/>
        <v>#DIV/0!</v>
      </c>
      <c r="S62" s="4" t="e">
        <f t="shared" si="54"/>
        <v>#DIV/0!</v>
      </c>
      <c r="T62" s="4" t="e">
        <f t="shared" si="54"/>
        <v>#DIV/0!</v>
      </c>
      <c r="U62" s="4" t="e">
        <f t="shared" si="54"/>
        <v>#DIV/0!</v>
      </c>
      <c r="V62" s="4" t="e">
        <f t="shared" si="54"/>
        <v>#DIV/0!</v>
      </c>
      <c r="W62" s="4" t="e">
        <f aca="true" t="shared" si="59" ref="W62:AE62">MAX(0,(W43-V43)+($D62*V43))</f>
        <v>#DIV/0!</v>
      </c>
      <c r="X62" s="4" t="e">
        <f t="shared" si="59"/>
        <v>#DIV/0!</v>
      </c>
      <c r="Y62" s="4" t="e">
        <f t="shared" si="59"/>
        <v>#DIV/0!</v>
      </c>
      <c r="Z62" s="4" t="e">
        <f t="shared" si="59"/>
        <v>#DIV/0!</v>
      </c>
      <c r="AA62" s="4" t="e">
        <f t="shared" si="59"/>
        <v>#DIV/0!</v>
      </c>
      <c r="AB62" s="4" t="e">
        <f t="shared" si="59"/>
        <v>#DIV/0!</v>
      </c>
      <c r="AC62" s="4" t="e">
        <f t="shared" si="59"/>
        <v>#DIV/0!</v>
      </c>
      <c r="AD62" s="4" t="e">
        <f t="shared" si="59"/>
        <v>#DIV/0!</v>
      </c>
      <c r="AE62" s="4" t="e">
        <f t="shared" si="59"/>
        <v>#DIV/0!</v>
      </c>
      <c r="AF62" s="37"/>
    </row>
    <row r="63" spans="1:32" ht="12.75">
      <c r="A63" s="8" t="s">
        <v>44</v>
      </c>
      <c r="B63" s="4"/>
      <c r="C63" s="4"/>
      <c r="D63" s="123">
        <v>0.28</v>
      </c>
      <c r="E63" s="48"/>
      <c r="F63" s="72" t="e">
        <f t="shared" si="53"/>
        <v>#DIV/0!</v>
      </c>
      <c r="G63" s="4" t="e">
        <f t="shared" si="54"/>
        <v>#DIV/0!</v>
      </c>
      <c r="H63" s="4" t="e">
        <f t="shared" si="54"/>
        <v>#DIV/0!</v>
      </c>
      <c r="I63" s="4" t="e">
        <f t="shared" si="54"/>
        <v>#DIV/0!</v>
      </c>
      <c r="J63" s="4" t="e">
        <f t="shared" si="54"/>
        <v>#DIV/0!</v>
      </c>
      <c r="K63" s="4" t="e">
        <f t="shared" si="54"/>
        <v>#DIV/0!</v>
      </c>
      <c r="L63" s="4" t="e">
        <f t="shared" si="54"/>
        <v>#DIV/0!</v>
      </c>
      <c r="M63" s="4" t="e">
        <f t="shared" si="54"/>
        <v>#DIV/0!</v>
      </c>
      <c r="N63" s="4" t="e">
        <f t="shared" si="54"/>
        <v>#DIV/0!</v>
      </c>
      <c r="O63" s="4" t="e">
        <f t="shared" si="54"/>
        <v>#DIV/0!</v>
      </c>
      <c r="P63" s="4" t="e">
        <f t="shared" si="54"/>
        <v>#DIV/0!</v>
      </c>
      <c r="Q63" s="4" t="e">
        <f t="shared" si="54"/>
        <v>#DIV/0!</v>
      </c>
      <c r="R63" s="4" t="e">
        <f t="shared" si="54"/>
        <v>#DIV/0!</v>
      </c>
      <c r="S63" s="4" t="e">
        <f t="shared" si="54"/>
        <v>#DIV/0!</v>
      </c>
      <c r="T63" s="4" t="e">
        <f t="shared" si="54"/>
        <v>#DIV/0!</v>
      </c>
      <c r="U63" s="4" t="e">
        <f t="shared" si="54"/>
        <v>#DIV/0!</v>
      </c>
      <c r="V63" s="4" t="e">
        <f t="shared" si="54"/>
        <v>#DIV/0!</v>
      </c>
      <c r="W63" s="4" t="e">
        <f aca="true" t="shared" si="60" ref="W63:AE63">MAX(0,(W44-V44)+($D63*V44))</f>
        <v>#DIV/0!</v>
      </c>
      <c r="X63" s="4" t="e">
        <f t="shared" si="60"/>
        <v>#DIV/0!</v>
      </c>
      <c r="Y63" s="4" t="e">
        <f t="shared" si="60"/>
        <v>#DIV/0!</v>
      </c>
      <c r="Z63" s="4" t="e">
        <f t="shared" si="60"/>
        <v>#DIV/0!</v>
      </c>
      <c r="AA63" s="4" t="e">
        <f t="shared" si="60"/>
        <v>#DIV/0!</v>
      </c>
      <c r="AB63" s="4" t="e">
        <f t="shared" si="60"/>
        <v>#DIV/0!</v>
      </c>
      <c r="AC63" s="4" t="e">
        <f t="shared" si="60"/>
        <v>#DIV/0!</v>
      </c>
      <c r="AD63" s="4" t="e">
        <f t="shared" si="60"/>
        <v>#DIV/0!</v>
      </c>
      <c r="AE63" s="4" t="e">
        <f t="shared" si="60"/>
        <v>#DIV/0!</v>
      </c>
      <c r="AF63" s="52"/>
    </row>
    <row r="64" spans="1:32" ht="12.75">
      <c r="A64" s="8" t="s">
        <v>45</v>
      </c>
      <c r="B64" s="4"/>
      <c r="C64" s="4"/>
      <c r="D64" s="123">
        <v>0.48</v>
      </c>
      <c r="E64" s="48"/>
      <c r="F64" s="72" t="e">
        <f t="shared" si="53"/>
        <v>#DIV/0!</v>
      </c>
      <c r="G64" s="4" t="e">
        <f t="shared" si="54"/>
        <v>#DIV/0!</v>
      </c>
      <c r="H64" s="4" t="e">
        <f t="shared" si="54"/>
        <v>#DIV/0!</v>
      </c>
      <c r="I64" s="4" t="e">
        <f t="shared" si="54"/>
        <v>#DIV/0!</v>
      </c>
      <c r="J64" s="4" t="e">
        <f t="shared" si="54"/>
        <v>#DIV/0!</v>
      </c>
      <c r="K64" s="4" t="e">
        <f t="shared" si="54"/>
        <v>#DIV/0!</v>
      </c>
      <c r="L64" s="4" t="e">
        <f t="shared" si="54"/>
        <v>#DIV/0!</v>
      </c>
      <c r="M64" s="4" t="e">
        <f t="shared" si="54"/>
        <v>#DIV/0!</v>
      </c>
      <c r="N64" s="4" t="e">
        <f t="shared" si="54"/>
        <v>#DIV/0!</v>
      </c>
      <c r="O64" s="4" t="e">
        <f t="shared" si="54"/>
        <v>#DIV/0!</v>
      </c>
      <c r="P64" s="4" t="e">
        <f t="shared" si="54"/>
        <v>#DIV/0!</v>
      </c>
      <c r="Q64" s="4" t="e">
        <f t="shared" si="54"/>
        <v>#DIV/0!</v>
      </c>
      <c r="R64" s="4" t="e">
        <f t="shared" si="54"/>
        <v>#DIV/0!</v>
      </c>
      <c r="S64" s="4" t="e">
        <f t="shared" si="54"/>
        <v>#DIV/0!</v>
      </c>
      <c r="T64" s="4" t="e">
        <f t="shared" si="54"/>
        <v>#DIV/0!</v>
      </c>
      <c r="U64" s="4" t="e">
        <f t="shared" si="54"/>
        <v>#DIV/0!</v>
      </c>
      <c r="V64" s="4" t="e">
        <f t="shared" si="54"/>
        <v>#DIV/0!</v>
      </c>
      <c r="W64" s="4" t="e">
        <f aca="true" t="shared" si="61" ref="W64:AE64">MAX(0,(W45-V45)+($D64*V45))</f>
        <v>#DIV/0!</v>
      </c>
      <c r="X64" s="4" t="e">
        <f t="shared" si="61"/>
        <v>#DIV/0!</v>
      </c>
      <c r="Y64" s="4" t="e">
        <f t="shared" si="61"/>
        <v>#DIV/0!</v>
      </c>
      <c r="Z64" s="4" t="e">
        <f t="shared" si="61"/>
        <v>#DIV/0!</v>
      </c>
      <c r="AA64" s="4" t="e">
        <f t="shared" si="61"/>
        <v>#DIV/0!</v>
      </c>
      <c r="AB64" s="4" t="e">
        <f t="shared" si="61"/>
        <v>#DIV/0!</v>
      </c>
      <c r="AC64" s="4" t="e">
        <f t="shared" si="61"/>
        <v>#DIV/0!</v>
      </c>
      <c r="AD64" s="4" t="e">
        <f t="shared" si="61"/>
        <v>#DIV/0!</v>
      </c>
      <c r="AE64" s="4" t="e">
        <f t="shared" si="61"/>
        <v>#DIV/0!</v>
      </c>
      <c r="AF64" s="52"/>
    </row>
    <row r="65" spans="1:32" ht="12.75">
      <c r="A65" s="20" t="s">
        <v>3</v>
      </c>
      <c r="B65" s="4"/>
      <c r="C65" s="4"/>
      <c r="D65" s="121">
        <v>0.28</v>
      </c>
      <c r="E65" s="46"/>
      <c r="F65" s="72" t="e">
        <f t="shared" si="53"/>
        <v>#DIV/0!</v>
      </c>
      <c r="G65" s="4" t="e">
        <f t="shared" si="54"/>
        <v>#DIV/0!</v>
      </c>
      <c r="H65" s="4" t="e">
        <f t="shared" si="54"/>
        <v>#DIV/0!</v>
      </c>
      <c r="I65" s="4" t="e">
        <f t="shared" si="54"/>
        <v>#DIV/0!</v>
      </c>
      <c r="J65" s="4" t="e">
        <f t="shared" si="54"/>
        <v>#DIV/0!</v>
      </c>
      <c r="K65" s="4" t="e">
        <f t="shared" si="54"/>
        <v>#DIV/0!</v>
      </c>
      <c r="L65" s="4" t="e">
        <f t="shared" si="54"/>
        <v>#DIV/0!</v>
      </c>
      <c r="M65" s="4" t="e">
        <f t="shared" si="54"/>
        <v>#DIV/0!</v>
      </c>
      <c r="N65" s="4" t="e">
        <f t="shared" si="54"/>
        <v>#DIV/0!</v>
      </c>
      <c r="O65" s="4" t="e">
        <f t="shared" si="54"/>
        <v>#DIV/0!</v>
      </c>
      <c r="P65" s="4" t="e">
        <f t="shared" si="54"/>
        <v>#DIV/0!</v>
      </c>
      <c r="Q65" s="4" t="e">
        <f t="shared" si="54"/>
        <v>#DIV/0!</v>
      </c>
      <c r="R65" s="4" t="e">
        <f t="shared" si="54"/>
        <v>#DIV/0!</v>
      </c>
      <c r="S65" s="4" t="e">
        <f t="shared" si="54"/>
        <v>#DIV/0!</v>
      </c>
      <c r="T65" s="4" t="e">
        <f t="shared" si="54"/>
        <v>#DIV/0!</v>
      </c>
      <c r="U65" s="4" t="e">
        <f t="shared" si="54"/>
        <v>#DIV/0!</v>
      </c>
      <c r="V65" s="4" t="e">
        <f t="shared" si="54"/>
        <v>#DIV/0!</v>
      </c>
      <c r="W65" s="4" t="e">
        <f aca="true" t="shared" si="62" ref="W65:AE65">MAX(0,(W46-V46)+($D65*V46))</f>
        <v>#DIV/0!</v>
      </c>
      <c r="X65" s="4" t="e">
        <f t="shared" si="62"/>
        <v>#DIV/0!</v>
      </c>
      <c r="Y65" s="4" t="e">
        <f t="shared" si="62"/>
        <v>#DIV/0!</v>
      </c>
      <c r="Z65" s="4" t="e">
        <f t="shared" si="62"/>
        <v>#DIV/0!</v>
      </c>
      <c r="AA65" s="4" t="e">
        <f t="shared" si="62"/>
        <v>#DIV/0!</v>
      </c>
      <c r="AB65" s="4" t="e">
        <f t="shared" si="62"/>
        <v>#DIV/0!</v>
      </c>
      <c r="AC65" s="4" t="e">
        <f t="shared" si="62"/>
        <v>#DIV/0!</v>
      </c>
      <c r="AD65" s="4" t="e">
        <f t="shared" si="62"/>
        <v>#DIV/0!</v>
      </c>
      <c r="AE65" s="4" t="e">
        <f t="shared" si="62"/>
        <v>#DIV/0!</v>
      </c>
      <c r="AF65" s="52"/>
    </row>
    <row r="66" spans="1:32" ht="12.75">
      <c r="A66" s="23" t="s">
        <v>5</v>
      </c>
      <c r="B66" s="4"/>
      <c r="C66" s="4"/>
      <c r="D66" s="124">
        <v>0.1</v>
      </c>
      <c r="E66" s="49"/>
      <c r="F66" s="72" t="e">
        <f t="shared" si="53"/>
        <v>#DIV/0!</v>
      </c>
      <c r="G66" s="4" t="e">
        <f t="shared" si="54"/>
        <v>#DIV/0!</v>
      </c>
      <c r="H66" s="4" t="e">
        <f t="shared" si="54"/>
        <v>#DIV/0!</v>
      </c>
      <c r="I66" s="4" t="e">
        <f t="shared" si="54"/>
        <v>#DIV/0!</v>
      </c>
      <c r="J66" s="4" t="e">
        <f t="shared" si="54"/>
        <v>#DIV/0!</v>
      </c>
      <c r="K66" s="4" t="e">
        <f t="shared" si="54"/>
        <v>#DIV/0!</v>
      </c>
      <c r="L66" s="4" t="e">
        <f t="shared" si="54"/>
        <v>#DIV/0!</v>
      </c>
      <c r="M66" s="4" t="e">
        <f t="shared" si="54"/>
        <v>#DIV/0!</v>
      </c>
      <c r="N66" s="4" t="e">
        <f t="shared" si="54"/>
        <v>#DIV/0!</v>
      </c>
      <c r="O66" s="4" t="e">
        <f t="shared" si="54"/>
        <v>#DIV/0!</v>
      </c>
      <c r="P66" s="4" t="e">
        <f t="shared" si="54"/>
        <v>#DIV/0!</v>
      </c>
      <c r="Q66" s="4" t="e">
        <f t="shared" si="54"/>
        <v>#DIV/0!</v>
      </c>
      <c r="R66" s="4" t="e">
        <f t="shared" si="54"/>
        <v>#DIV/0!</v>
      </c>
      <c r="S66" s="4" t="e">
        <f t="shared" si="54"/>
        <v>#DIV/0!</v>
      </c>
      <c r="T66" s="4" t="e">
        <f t="shared" si="54"/>
        <v>#DIV/0!</v>
      </c>
      <c r="U66" s="4" t="e">
        <f t="shared" si="54"/>
        <v>#DIV/0!</v>
      </c>
      <c r="V66" s="4" t="e">
        <f t="shared" si="54"/>
        <v>#DIV/0!</v>
      </c>
      <c r="W66" s="4" t="e">
        <f aca="true" t="shared" si="63" ref="W66:AE66">MAX(0,(W47-V47)+($D66*V47))</f>
        <v>#DIV/0!</v>
      </c>
      <c r="X66" s="4" t="e">
        <f t="shared" si="63"/>
        <v>#DIV/0!</v>
      </c>
      <c r="Y66" s="4" t="e">
        <f t="shared" si="63"/>
        <v>#DIV/0!</v>
      </c>
      <c r="Z66" s="4" t="e">
        <f t="shared" si="63"/>
        <v>#DIV/0!</v>
      </c>
      <c r="AA66" s="4" t="e">
        <f t="shared" si="63"/>
        <v>#DIV/0!</v>
      </c>
      <c r="AB66" s="4" t="e">
        <f t="shared" si="63"/>
        <v>#DIV/0!</v>
      </c>
      <c r="AC66" s="4" t="e">
        <f t="shared" si="63"/>
        <v>#DIV/0!</v>
      </c>
      <c r="AD66" s="4" t="e">
        <f t="shared" si="63"/>
        <v>#DIV/0!</v>
      </c>
      <c r="AE66" s="4" t="e">
        <f t="shared" si="63"/>
        <v>#DIV/0!</v>
      </c>
      <c r="AF66" s="52"/>
    </row>
    <row r="67" spans="1:32" ht="12.75">
      <c r="A67" s="23" t="s">
        <v>6</v>
      </c>
      <c r="B67" s="4"/>
      <c r="C67" s="4"/>
      <c r="D67" s="124">
        <v>0.1</v>
      </c>
      <c r="E67" s="49"/>
      <c r="F67" s="72" t="e">
        <f t="shared" si="53"/>
        <v>#DIV/0!</v>
      </c>
      <c r="G67" s="4" t="e">
        <f t="shared" si="54"/>
        <v>#DIV/0!</v>
      </c>
      <c r="H67" s="4" t="e">
        <f t="shared" si="54"/>
        <v>#DIV/0!</v>
      </c>
      <c r="I67" s="4" t="e">
        <f t="shared" si="54"/>
        <v>#DIV/0!</v>
      </c>
      <c r="J67" s="4" t="e">
        <f t="shared" si="54"/>
        <v>#DIV/0!</v>
      </c>
      <c r="K67" s="4" t="e">
        <f t="shared" si="54"/>
        <v>#DIV/0!</v>
      </c>
      <c r="L67" s="4" t="e">
        <f t="shared" si="54"/>
        <v>#DIV/0!</v>
      </c>
      <c r="M67" s="4" t="e">
        <f t="shared" si="54"/>
        <v>#DIV/0!</v>
      </c>
      <c r="N67" s="4" t="e">
        <f t="shared" si="54"/>
        <v>#DIV/0!</v>
      </c>
      <c r="O67" s="4" t="e">
        <f t="shared" si="54"/>
        <v>#DIV/0!</v>
      </c>
      <c r="P67" s="4" t="e">
        <f t="shared" si="54"/>
        <v>#DIV/0!</v>
      </c>
      <c r="Q67" s="4" t="e">
        <f t="shared" si="54"/>
        <v>#DIV/0!</v>
      </c>
      <c r="R67" s="4" t="e">
        <f t="shared" si="54"/>
        <v>#DIV/0!</v>
      </c>
      <c r="S67" s="4" t="e">
        <f t="shared" si="54"/>
        <v>#DIV/0!</v>
      </c>
      <c r="T67" s="4" t="e">
        <f t="shared" si="54"/>
        <v>#DIV/0!</v>
      </c>
      <c r="U67" s="4" t="e">
        <f t="shared" si="54"/>
        <v>#DIV/0!</v>
      </c>
      <c r="V67" s="4" t="e">
        <f t="shared" si="54"/>
        <v>#DIV/0!</v>
      </c>
      <c r="W67" s="4" t="e">
        <f aca="true" t="shared" si="64" ref="W67:AE67">MAX(0,(W48-V48)+($D67*V48))</f>
        <v>#DIV/0!</v>
      </c>
      <c r="X67" s="4" t="e">
        <f t="shared" si="64"/>
        <v>#DIV/0!</v>
      </c>
      <c r="Y67" s="4" t="e">
        <f t="shared" si="64"/>
        <v>#DIV/0!</v>
      </c>
      <c r="Z67" s="4" t="e">
        <f t="shared" si="64"/>
        <v>#DIV/0!</v>
      </c>
      <c r="AA67" s="4" t="e">
        <f t="shared" si="64"/>
        <v>#DIV/0!</v>
      </c>
      <c r="AB67" s="4" t="e">
        <f t="shared" si="64"/>
        <v>#DIV/0!</v>
      </c>
      <c r="AC67" s="4" t="e">
        <f t="shared" si="64"/>
        <v>#DIV/0!</v>
      </c>
      <c r="AD67" s="4" t="e">
        <f t="shared" si="64"/>
        <v>#DIV/0!</v>
      </c>
      <c r="AE67" s="4" t="e">
        <f t="shared" si="64"/>
        <v>#DIV/0!</v>
      </c>
      <c r="AF67" s="52"/>
    </row>
    <row r="68" spans="1:32" ht="12.75">
      <c r="A68" s="23"/>
      <c r="B68" s="4"/>
      <c r="C68" s="4"/>
      <c r="D68" s="78"/>
      <c r="E68" s="49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52"/>
    </row>
    <row r="69" spans="1:32" ht="12.75">
      <c r="A69" s="84" t="s">
        <v>0</v>
      </c>
      <c r="B69" s="4"/>
      <c r="C69" s="4"/>
      <c r="D69" s="78"/>
      <c r="E69" s="49"/>
      <c r="F69" s="4" t="e">
        <f>SUM(F57:F67)</f>
        <v>#DIV/0!</v>
      </c>
      <c r="G69" s="4" t="e">
        <f aca="true" t="shared" si="65" ref="G69:AE69">SUM(G57:G67)</f>
        <v>#DIV/0!</v>
      </c>
      <c r="H69" s="4" t="e">
        <f t="shared" si="65"/>
        <v>#DIV/0!</v>
      </c>
      <c r="I69" s="4" t="e">
        <f t="shared" si="65"/>
        <v>#DIV/0!</v>
      </c>
      <c r="J69" s="4" t="e">
        <f t="shared" si="65"/>
        <v>#DIV/0!</v>
      </c>
      <c r="K69" s="4" t="e">
        <f t="shared" si="65"/>
        <v>#DIV/0!</v>
      </c>
      <c r="L69" s="4" t="e">
        <f t="shared" si="65"/>
        <v>#DIV/0!</v>
      </c>
      <c r="M69" s="4" t="e">
        <f t="shared" si="65"/>
        <v>#DIV/0!</v>
      </c>
      <c r="N69" s="4" t="e">
        <f t="shared" si="65"/>
        <v>#DIV/0!</v>
      </c>
      <c r="O69" s="4" t="e">
        <f t="shared" si="65"/>
        <v>#DIV/0!</v>
      </c>
      <c r="P69" s="4" t="e">
        <f t="shared" si="65"/>
        <v>#DIV/0!</v>
      </c>
      <c r="Q69" s="4" t="e">
        <f t="shared" si="65"/>
        <v>#DIV/0!</v>
      </c>
      <c r="R69" s="4" t="e">
        <f t="shared" si="65"/>
        <v>#DIV/0!</v>
      </c>
      <c r="S69" s="4" t="e">
        <f t="shared" si="65"/>
        <v>#DIV/0!</v>
      </c>
      <c r="T69" s="4" t="e">
        <f>SUM(T57:T67)</f>
        <v>#DIV/0!</v>
      </c>
      <c r="U69" s="4" t="e">
        <f t="shared" si="65"/>
        <v>#DIV/0!</v>
      </c>
      <c r="V69" s="4" t="e">
        <f t="shared" si="65"/>
        <v>#DIV/0!</v>
      </c>
      <c r="W69" s="4" t="e">
        <f t="shared" si="65"/>
        <v>#DIV/0!</v>
      </c>
      <c r="X69" s="4" t="e">
        <f t="shared" si="65"/>
        <v>#DIV/0!</v>
      </c>
      <c r="Y69" s="4" t="e">
        <f t="shared" si="65"/>
        <v>#DIV/0!</v>
      </c>
      <c r="Z69" s="4" t="e">
        <f t="shared" si="65"/>
        <v>#DIV/0!</v>
      </c>
      <c r="AA69" s="4" t="e">
        <f t="shared" si="65"/>
        <v>#DIV/0!</v>
      </c>
      <c r="AB69" s="4" t="e">
        <f t="shared" si="65"/>
        <v>#DIV/0!</v>
      </c>
      <c r="AC69" s="4" t="e">
        <f t="shared" si="65"/>
        <v>#DIV/0!</v>
      </c>
      <c r="AD69" s="4" t="e">
        <f t="shared" si="65"/>
        <v>#DIV/0!</v>
      </c>
      <c r="AE69" s="4" t="e">
        <f t="shared" si="65"/>
        <v>#DIV/0!</v>
      </c>
      <c r="AF69" s="52"/>
    </row>
    <row r="70" spans="1:32" ht="12.75">
      <c r="A70" s="84" t="s">
        <v>1</v>
      </c>
      <c r="B70" s="4"/>
      <c r="C70" s="4"/>
      <c r="D70" s="78"/>
      <c r="E70" s="49"/>
      <c r="F70" s="4" t="e">
        <f>SUM(F57:F61,F63:F67)</f>
        <v>#DIV/0!</v>
      </c>
      <c r="G70" s="4" t="e">
        <f aca="true" t="shared" si="66" ref="G70:AE70">SUM(G57:G61,G63:G67)</f>
        <v>#DIV/0!</v>
      </c>
      <c r="H70" s="4" t="e">
        <f t="shared" si="66"/>
        <v>#DIV/0!</v>
      </c>
      <c r="I70" s="4" t="e">
        <f t="shared" si="66"/>
        <v>#DIV/0!</v>
      </c>
      <c r="J70" s="4" t="e">
        <f t="shared" si="66"/>
        <v>#DIV/0!</v>
      </c>
      <c r="K70" s="4" t="e">
        <f t="shared" si="66"/>
        <v>#DIV/0!</v>
      </c>
      <c r="L70" s="4" t="e">
        <f t="shared" si="66"/>
        <v>#DIV/0!</v>
      </c>
      <c r="M70" s="4" t="e">
        <f t="shared" si="66"/>
        <v>#DIV/0!</v>
      </c>
      <c r="N70" s="4" t="e">
        <f t="shared" si="66"/>
        <v>#DIV/0!</v>
      </c>
      <c r="O70" s="4" t="e">
        <f t="shared" si="66"/>
        <v>#DIV/0!</v>
      </c>
      <c r="P70" s="4" t="e">
        <f t="shared" si="66"/>
        <v>#DIV/0!</v>
      </c>
      <c r="Q70" s="4" t="e">
        <f t="shared" si="66"/>
        <v>#DIV/0!</v>
      </c>
      <c r="R70" s="4" t="e">
        <f t="shared" si="66"/>
        <v>#DIV/0!</v>
      </c>
      <c r="S70" s="4" t="e">
        <f t="shared" si="66"/>
        <v>#DIV/0!</v>
      </c>
      <c r="T70" s="4" t="e">
        <f t="shared" si="66"/>
        <v>#DIV/0!</v>
      </c>
      <c r="U70" s="4" t="e">
        <f t="shared" si="66"/>
        <v>#DIV/0!</v>
      </c>
      <c r="V70" s="4" t="e">
        <f t="shared" si="66"/>
        <v>#DIV/0!</v>
      </c>
      <c r="W70" s="4" t="e">
        <f t="shared" si="66"/>
        <v>#DIV/0!</v>
      </c>
      <c r="X70" s="4" t="e">
        <f t="shared" si="66"/>
        <v>#DIV/0!</v>
      </c>
      <c r="Y70" s="4" t="e">
        <f t="shared" si="66"/>
        <v>#DIV/0!</v>
      </c>
      <c r="Z70" s="4" t="e">
        <f t="shared" si="66"/>
        <v>#DIV/0!</v>
      </c>
      <c r="AA70" s="4" t="e">
        <f t="shared" si="66"/>
        <v>#DIV/0!</v>
      </c>
      <c r="AB70" s="4" t="e">
        <f t="shared" si="66"/>
        <v>#DIV/0!</v>
      </c>
      <c r="AC70" s="4" t="e">
        <f t="shared" si="66"/>
        <v>#DIV/0!</v>
      </c>
      <c r="AD70" s="4" t="e">
        <f t="shared" si="66"/>
        <v>#DIV/0!</v>
      </c>
      <c r="AE70" s="4" t="e">
        <f t="shared" si="66"/>
        <v>#DIV/0!</v>
      </c>
      <c r="AF70" s="52"/>
    </row>
    <row r="71" spans="1:32" ht="12.75">
      <c r="A71" s="31" t="s">
        <v>24</v>
      </c>
      <c r="B71" s="23"/>
      <c r="C71" s="23"/>
      <c r="D71" s="36"/>
      <c r="E71" s="49"/>
      <c r="F71" s="4" t="e">
        <f>SUM(F63:F67)</f>
        <v>#DIV/0!</v>
      </c>
      <c r="G71" s="4" t="e">
        <f aca="true" t="shared" si="67" ref="G71:AE71">SUM(G63:G67)</f>
        <v>#DIV/0!</v>
      </c>
      <c r="H71" s="4" t="e">
        <f t="shared" si="67"/>
        <v>#DIV/0!</v>
      </c>
      <c r="I71" s="4" t="e">
        <f t="shared" si="67"/>
        <v>#DIV/0!</v>
      </c>
      <c r="J71" s="4" t="e">
        <f t="shared" si="67"/>
        <v>#DIV/0!</v>
      </c>
      <c r="K71" s="4" t="e">
        <f t="shared" si="67"/>
        <v>#DIV/0!</v>
      </c>
      <c r="L71" s="4" t="e">
        <f t="shared" si="67"/>
        <v>#DIV/0!</v>
      </c>
      <c r="M71" s="4" t="e">
        <f t="shared" si="67"/>
        <v>#DIV/0!</v>
      </c>
      <c r="N71" s="4" t="e">
        <f t="shared" si="67"/>
        <v>#DIV/0!</v>
      </c>
      <c r="O71" s="4" t="e">
        <f t="shared" si="67"/>
        <v>#DIV/0!</v>
      </c>
      <c r="P71" s="4" t="e">
        <f t="shared" si="67"/>
        <v>#DIV/0!</v>
      </c>
      <c r="Q71" s="4" t="e">
        <f t="shared" si="67"/>
        <v>#DIV/0!</v>
      </c>
      <c r="R71" s="4" t="e">
        <f t="shared" si="67"/>
        <v>#DIV/0!</v>
      </c>
      <c r="S71" s="4" t="e">
        <f t="shared" si="67"/>
        <v>#DIV/0!</v>
      </c>
      <c r="T71" s="4" t="e">
        <f t="shared" si="67"/>
        <v>#DIV/0!</v>
      </c>
      <c r="U71" s="4" t="e">
        <f t="shared" si="67"/>
        <v>#DIV/0!</v>
      </c>
      <c r="V71" s="4" t="e">
        <f t="shared" si="67"/>
        <v>#DIV/0!</v>
      </c>
      <c r="W71" s="4" t="e">
        <f t="shared" si="67"/>
        <v>#DIV/0!</v>
      </c>
      <c r="X71" s="4" t="e">
        <f t="shared" si="67"/>
        <v>#DIV/0!</v>
      </c>
      <c r="Y71" s="4" t="e">
        <f t="shared" si="67"/>
        <v>#DIV/0!</v>
      </c>
      <c r="Z71" s="4" t="e">
        <f t="shared" si="67"/>
        <v>#DIV/0!</v>
      </c>
      <c r="AA71" s="4" t="e">
        <f t="shared" si="67"/>
        <v>#DIV/0!</v>
      </c>
      <c r="AB71" s="4" t="e">
        <f t="shared" si="67"/>
        <v>#DIV/0!</v>
      </c>
      <c r="AC71" s="4" t="e">
        <f t="shared" si="67"/>
        <v>#DIV/0!</v>
      </c>
      <c r="AD71" s="4" t="e">
        <f t="shared" si="67"/>
        <v>#DIV/0!</v>
      </c>
      <c r="AE71" s="4" t="e">
        <f t="shared" si="67"/>
        <v>#DIV/0!</v>
      </c>
      <c r="AF71" s="52"/>
    </row>
    <row r="72" spans="1:33" s="3" customFormat="1" ht="9" customHeight="1">
      <c r="A72" s="39"/>
      <c r="B72" s="39"/>
      <c r="C72" s="39"/>
      <c r="D72" s="39"/>
      <c r="E72" s="39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54"/>
      <c r="AG72" s="16"/>
    </row>
    <row r="73" spans="1:32" s="3" customFormat="1" ht="30" customHeight="1">
      <c r="A73" s="3" t="s">
        <v>11</v>
      </c>
      <c r="D73" s="75" t="s">
        <v>50</v>
      </c>
      <c r="E73" s="39"/>
      <c r="AF73" s="37"/>
    </row>
    <row r="74" spans="2:32" s="3" customFormat="1" ht="12.75">
      <c r="B74" s="29"/>
      <c r="C74" s="29"/>
      <c r="D74" s="14"/>
      <c r="E74" s="39"/>
      <c r="AF74" s="37"/>
    </row>
    <row r="75" spans="2:32" ht="12.75">
      <c r="B75" s="60"/>
      <c r="C75" s="60"/>
      <c r="D75" s="14"/>
      <c r="E75" s="38"/>
      <c r="F75" s="64">
        <f>$C$13+1</f>
        <v>1</v>
      </c>
      <c r="G75" s="64">
        <f aca="true" t="shared" si="68" ref="G75:S75">F75+1</f>
        <v>2</v>
      </c>
      <c r="H75" s="64">
        <f t="shared" si="68"/>
        <v>3</v>
      </c>
      <c r="I75" s="64">
        <f t="shared" si="68"/>
        <v>4</v>
      </c>
      <c r="J75" s="64">
        <f t="shared" si="68"/>
        <v>5</v>
      </c>
      <c r="K75" s="64">
        <f t="shared" si="68"/>
        <v>6</v>
      </c>
      <c r="L75" s="64">
        <f t="shared" si="68"/>
        <v>7</v>
      </c>
      <c r="M75" s="64">
        <f t="shared" si="68"/>
        <v>8</v>
      </c>
      <c r="N75" s="64">
        <f t="shared" si="68"/>
        <v>9</v>
      </c>
      <c r="O75" s="64">
        <f t="shared" si="68"/>
        <v>10</v>
      </c>
      <c r="P75" s="64">
        <f t="shared" si="68"/>
        <v>11</v>
      </c>
      <c r="Q75" s="64">
        <f t="shared" si="68"/>
        <v>12</v>
      </c>
      <c r="R75" s="64">
        <f t="shared" si="68"/>
        <v>13</v>
      </c>
      <c r="S75" s="64">
        <f t="shared" si="68"/>
        <v>14</v>
      </c>
      <c r="T75" s="64">
        <f>S75+1</f>
        <v>15</v>
      </c>
      <c r="U75" s="64">
        <f aca="true" t="shared" si="69" ref="U75:AC75">T75+1</f>
        <v>16</v>
      </c>
      <c r="V75" s="64">
        <f t="shared" si="69"/>
        <v>17</v>
      </c>
      <c r="W75" s="64">
        <f t="shared" si="69"/>
        <v>18</v>
      </c>
      <c r="X75" s="64">
        <f t="shared" si="69"/>
        <v>19</v>
      </c>
      <c r="Y75" s="64">
        <f t="shared" si="69"/>
        <v>20</v>
      </c>
      <c r="Z75" s="64">
        <f t="shared" si="69"/>
        <v>21</v>
      </c>
      <c r="AA75" s="64">
        <f t="shared" si="69"/>
        <v>22</v>
      </c>
      <c r="AB75" s="64">
        <f t="shared" si="69"/>
        <v>23</v>
      </c>
      <c r="AC75" s="64">
        <f t="shared" si="69"/>
        <v>24</v>
      </c>
      <c r="AD75" s="64">
        <f>AC75+1</f>
        <v>25</v>
      </c>
      <c r="AE75" s="64">
        <f>AD75+1</f>
        <v>26</v>
      </c>
      <c r="AF75" s="52"/>
    </row>
    <row r="76" spans="1:32" ht="12.75">
      <c r="A76" s="20" t="s">
        <v>46</v>
      </c>
      <c r="B76" s="4"/>
      <c r="C76" s="4"/>
      <c r="D76" s="125">
        <v>15</v>
      </c>
      <c r="E76" s="46"/>
      <c r="F76" s="4" t="e">
        <f>F38*$D76</f>
        <v>#DIV/0!</v>
      </c>
      <c r="G76" s="4" t="e">
        <f aca="true" t="shared" si="70" ref="G76:AE76">G38*$D76</f>
        <v>#DIV/0!</v>
      </c>
      <c r="H76" s="4" t="e">
        <f t="shared" si="70"/>
        <v>#DIV/0!</v>
      </c>
      <c r="I76" s="4" t="e">
        <f t="shared" si="70"/>
        <v>#DIV/0!</v>
      </c>
      <c r="J76" s="4" t="e">
        <f t="shared" si="70"/>
        <v>#DIV/0!</v>
      </c>
      <c r="K76" s="4" t="e">
        <f t="shared" si="70"/>
        <v>#DIV/0!</v>
      </c>
      <c r="L76" s="4" t="e">
        <f t="shared" si="70"/>
        <v>#DIV/0!</v>
      </c>
      <c r="M76" s="4" t="e">
        <f t="shared" si="70"/>
        <v>#DIV/0!</v>
      </c>
      <c r="N76" s="4" t="e">
        <f t="shared" si="70"/>
        <v>#DIV/0!</v>
      </c>
      <c r="O76" s="4" t="e">
        <f t="shared" si="70"/>
        <v>#DIV/0!</v>
      </c>
      <c r="P76" s="4" t="e">
        <f t="shared" si="70"/>
        <v>#DIV/0!</v>
      </c>
      <c r="Q76" s="4" t="e">
        <f t="shared" si="70"/>
        <v>#DIV/0!</v>
      </c>
      <c r="R76" s="4" t="e">
        <f t="shared" si="70"/>
        <v>#DIV/0!</v>
      </c>
      <c r="S76" s="4" t="e">
        <f t="shared" si="70"/>
        <v>#DIV/0!</v>
      </c>
      <c r="T76" s="4" t="e">
        <f t="shared" si="70"/>
        <v>#DIV/0!</v>
      </c>
      <c r="U76" s="4" t="e">
        <f t="shared" si="70"/>
        <v>#DIV/0!</v>
      </c>
      <c r="V76" s="4" t="e">
        <f t="shared" si="70"/>
        <v>#DIV/0!</v>
      </c>
      <c r="W76" s="4" t="e">
        <f t="shared" si="70"/>
        <v>#DIV/0!</v>
      </c>
      <c r="X76" s="4" t="e">
        <f t="shared" si="70"/>
        <v>#DIV/0!</v>
      </c>
      <c r="Y76" s="4" t="e">
        <f t="shared" si="70"/>
        <v>#DIV/0!</v>
      </c>
      <c r="Z76" s="4" t="e">
        <f t="shared" si="70"/>
        <v>#DIV/0!</v>
      </c>
      <c r="AA76" s="4" t="e">
        <f t="shared" si="70"/>
        <v>#DIV/0!</v>
      </c>
      <c r="AB76" s="4" t="e">
        <f t="shared" si="70"/>
        <v>#DIV/0!</v>
      </c>
      <c r="AC76" s="4" t="e">
        <f t="shared" si="70"/>
        <v>#DIV/0!</v>
      </c>
      <c r="AD76" s="4" t="e">
        <f t="shared" si="70"/>
        <v>#DIV/0!</v>
      </c>
      <c r="AE76" s="4" t="e">
        <f t="shared" si="70"/>
        <v>#DIV/0!</v>
      </c>
      <c r="AF76" s="52"/>
    </row>
    <row r="77" spans="1:32" ht="12.75">
      <c r="A77" s="7" t="s">
        <v>52</v>
      </c>
      <c r="B77" s="4"/>
      <c r="C77" s="4"/>
      <c r="D77" s="125">
        <v>6</v>
      </c>
      <c r="E77" s="46"/>
      <c r="F77" s="4" t="e">
        <f>F39*$D77</f>
        <v>#DIV/0!</v>
      </c>
      <c r="G77" s="4" t="e">
        <f aca="true" t="shared" si="71" ref="G77:AE77">G39*$D77</f>
        <v>#DIV/0!</v>
      </c>
      <c r="H77" s="4" t="e">
        <f t="shared" si="71"/>
        <v>#DIV/0!</v>
      </c>
      <c r="I77" s="4" t="e">
        <f t="shared" si="71"/>
        <v>#DIV/0!</v>
      </c>
      <c r="J77" s="4" t="e">
        <f t="shared" si="71"/>
        <v>#DIV/0!</v>
      </c>
      <c r="K77" s="4" t="e">
        <f t="shared" si="71"/>
        <v>#DIV/0!</v>
      </c>
      <c r="L77" s="4" t="e">
        <f t="shared" si="71"/>
        <v>#DIV/0!</v>
      </c>
      <c r="M77" s="4" t="e">
        <f t="shared" si="71"/>
        <v>#DIV/0!</v>
      </c>
      <c r="N77" s="4" t="e">
        <f t="shared" si="71"/>
        <v>#DIV/0!</v>
      </c>
      <c r="O77" s="4" t="e">
        <f t="shared" si="71"/>
        <v>#DIV/0!</v>
      </c>
      <c r="P77" s="4" t="e">
        <f t="shared" si="71"/>
        <v>#DIV/0!</v>
      </c>
      <c r="Q77" s="4" t="e">
        <f t="shared" si="71"/>
        <v>#DIV/0!</v>
      </c>
      <c r="R77" s="4" t="e">
        <f t="shared" si="71"/>
        <v>#DIV/0!</v>
      </c>
      <c r="S77" s="4" t="e">
        <f t="shared" si="71"/>
        <v>#DIV/0!</v>
      </c>
      <c r="T77" s="4" t="e">
        <f t="shared" si="71"/>
        <v>#DIV/0!</v>
      </c>
      <c r="U77" s="4" t="e">
        <f t="shared" si="71"/>
        <v>#DIV/0!</v>
      </c>
      <c r="V77" s="4" t="e">
        <f t="shared" si="71"/>
        <v>#DIV/0!</v>
      </c>
      <c r="W77" s="4" t="e">
        <f t="shared" si="71"/>
        <v>#DIV/0!</v>
      </c>
      <c r="X77" s="4" t="e">
        <f t="shared" si="71"/>
        <v>#DIV/0!</v>
      </c>
      <c r="Y77" s="4" t="e">
        <f t="shared" si="71"/>
        <v>#DIV/0!</v>
      </c>
      <c r="Z77" s="4" t="e">
        <f t="shared" si="71"/>
        <v>#DIV/0!</v>
      </c>
      <c r="AA77" s="4" t="e">
        <f t="shared" si="71"/>
        <v>#DIV/0!</v>
      </c>
      <c r="AB77" s="4" t="e">
        <f t="shared" si="71"/>
        <v>#DIV/0!</v>
      </c>
      <c r="AC77" s="4" t="e">
        <f t="shared" si="71"/>
        <v>#DIV/0!</v>
      </c>
      <c r="AD77" s="4" t="e">
        <f t="shared" si="71"/>
        <v>#DIV/0!</v>
      </c>
      <c r="AE77" s="4" t="e">
        <f t="shared" si="71"/>
        <v>#DIV/0!</v>
      </c>
      <c r="AF77" s="52"/>
    </row>
    <row r="78" spans="1:32" ht="12.75">
      <c r="A78" s="7" t="s">
        <v>53</v>
      </c>
      <c r="B78" s="4"/>
      <c r="C78" s="4"/>
      <c r="D78" s="125">
        <v>4</v>
      </c>
      <c r="E78" s="46"/>
      <c r="F78" s="4" t="e">
        <f>F40*$D78</f>
        <v>#DIV/0!</v>
      </c>
      <c r="G78" s="4" t="e">
        <f aca="true" t="shared" si="72" ref="G78:AE78">G40*$D78</f>
        <v>#DIV/0!</v>
      </c>
      <c r="H78" s="4" t="e">
        <f t="shared" si="72"/>
        <v>#DIV/0!</v>
      </c>
      <c r="I78" s="4" t="e">
        <f t="shared" si="72"/>
        <v>#DIV/0!</v>
      </c>
      <c r="J78" s="4" t="e">
        <f t="shared" si="72"/>
        <v>#DIV/0!</v>
      </c>
      <c r="K78" s="4" t="e">
        <f t="shared" si="72"/>
        <v>#DIV/0!</v>
      </c>
      <c r="L78" s="4" t="e">
        <f t="shared" si="72"/>
        <v>#DIV/0!</v>
      </c>
      <c r="M78" s="4" t="e">
        <f t="shared" si="72"/>
        <v>#DIV/0!</v>
      </c>
      <c r="N78" s="4" t="e">
        <f t="shared" si="72"/>
        <v>#DIV/0!</v>
      </c>
      <c r="O78" s="4" t="e">
        <f t="shared" si="72"/>
        <v>#DIV/0!</v>
      </c>
      <c r="P78" s="4" t="e">
        <f t="shared" si="72"/>
        <v>#DIV/0!</v>
      </c>
      <c r="Q78" s="4" t="e">
        <f t="shared" si="72"/>
        <v>#DIV/0!</v>
      </c>
      <c r="R78" s="4" t="e">
        <f t="shared" si="72"/>
        <v>#DIV/0!</v>
      </c>
      <c r="S78" s="4" t="e">
        <f t="shared" si="72"/>
        <v>#DIV/0!</v>
      </c>
      <c r="T78" s="4" t="e">
        <f t="shared" si="72"/>
        <v>#DIV/0!</v>
      </c>
      <c r="U78" s="4" t="e">
        <f t="shared" si="72"/>
        <v>#DIV/0!</v>
      </c>
      <c r="V78" s="4" t="e">
        <f t="shared" si="72"/>
        <v>#DIV/0!</v>
      </c>
      <c r="W78" s="4" t="e">
        <f t="shared" si="72"/>
        <v>#DIV/0!</v>
      </c>
      <c r="X78" s="4" t="e">
        <f t="shared" si="72"/>
        <v>#DIV/0!</v>
      </c>
      <c r="Y78" s="4" t="e">
        <f t="shared" si="72"/>
        <v>#DIV/0!</v>
      </c>
      <c r="Z78" s="4" t="e">
        <f t="shared" si="72"/>
        <v>#DIV/0!</v>
      </c>
      <c r="AA78" s="4" t="e">
        <f t="shared" si="72"/>
        <v>#DIV/0!</v>
      </c>
      <c r="AB78" s="4" t="e">
        <f t="shared" si="72"/>
        <v>#DIV/0!</v>
      </c>
      <c r="AC78" s="4" t="e">
        <f t="shared" si="72"/>
        <v>#DIV/0!</v>
      </c>
      <c r="AD78" s="4" t="e">
        <f t="shared" si="72"/>
        <v>#DIV/0!</v>
      </c>
      <c r="AE78" s="4" t="e">
        <f t="shared" si="72"/>
        <v>#DIV/0!</v>
      </c>
      <c r="AF78" s="52"/>
    </row>
    <row r="79" spans="1:32" ht="12.75">
      <c r="A79" s="21" t="s">
        <v>4</v>
      </c>
      <c r="B79" s="4"/>
      <c r="C79" s="4"/>
      <c r="D79" s="116">
        <v>120</v>
      </c>
      <c r="E79" s="47"/>
      <c r="F79" s="4" t="e">
        <f>F41*$D79</f>
        <v>#DIV/0!</v>
      </c>
      <c r="G79" s="4" t="e">
        <f aca="true" t="shared" si="73" ref="G79:AE79">G41*$D79</f>
        <v>#DIV/0!</v>
      </c>
      <c r="H79" s="4" t="e">
        <f t="shared" si="73"/>
        <v>#DIV/0!</v>
      </c>
      <c r="I79" s="4" t="e">
        <f t="shared" si="73"/>
        <v>#DIV/0!</v>
      </c>
      <c r="J79" s="4" t="e">
        <f t="shared" si="73"/>
        <v>#DIV/0!</v>
      </c>
      <c r="K79" s="4" t="e">
        <f t="shared" si="73"/>
        <v>#DIV/0!</v>
      </c>
      <c r="L79" s="4" t="e">
        <f t="shared" si="73"/>
        <v>#DIV/0!</v>
      </c>
      <c r="M79" s="4" t="e">
        <f t="shared" si="73"/>
        <v>#DIV/0!</v>
      </c>
      <c r="N79" s="4" t="e">
        <f t="shared" si="73"/>
        <v>#DIV/0!</v>
      </c>
      <c r="O79" s="4" t="e">
        <f t="shared" si="73"/>
        <v>#DIV/0!</v>
      </c>
      <c r="P79" s="4" t="e">
        <f t="shared" si="73"/>
        <v>#DIV/0!</v>
      </c>
      <c r="Q79" s="4" t="e">
        <f t="shared" si="73"/>
        <v>#DIV/0!</v>
      </c>
      <c r="R79" s="4" t="e">
        <f t="shared" si="73"/>
        <v>#DIV/0!</v>
      </c>
      <c r="S79" s="4" t="e">
        <f t="shared" si="73"/>
        <v>#DIV/0!</v>
      </c>
      <c r="T79" s="4" t="e">
        <f t="shared" si="73"/>
        <v>#DIV/0!</v>
      </c>
      <c r="U79" s="4" t="e">
        <f t="shared" si="73"/>
        <v>#DIV/0!</v>
      </c>
      <c r="V79" s="4" t="e">
        <f t="shared" si="73"/>
        <v>#DIV/0!</v>
      </c>
      <c r="W79" s="4" t="e">
        <f t="shared" si="73"/>
        <v>#DIV/0!</v>
      </c>
      <c r="X79" s="4" t="e">
        <f t="shared" si="73"/>
        <v>#DIV/0!</v>
      </c>
      <c r="Y79" s="4" t="e">
        <f t="shared" si="73"/>
        <v>#DIV/0!</v>
      </c>
      <c r="Z79" s="4" t="e">
        <f t="shared" si="73"/>
        <v>#DIV/0!</v>
      </c>
      <c r="AA79" s="4" t="e">
        <f t="shared" si="73"/>
        <v>#DIV/0!</v>
      </c>
      <c r="AB79" s="4" t="e">
        <f t="shared" si="73"/>
        <v>#DIV/0!</v>
      </c>
      <c r="AC79" s="4" t="e">
        <f t="shared" si="73"/>
        <v>#DIV/0!</v>
      </c>
      <c r="AD79" s="4" t="e">
        <f t="shared" si="73"/>
        <v>#DIV/0!</v>
      </c>
      <c r="AE79" s="4" t="e">
        <f t="shared" si="73"/>
        <v>#DIV/0!</v>
      </c>
      <c r="AF79" s="52"/>
    </row>
    <row r="80" spans="1:32" ht="12.75">
      <c r="A80" s="21" t="s">
        <v>49</v>
      </c>
      <c r="B80" s="4"/>
      <c r="C80" s="4"/>
      <c r="D80" s="34"/>
      <c r="E80" s="47"/>
      <c r="F80" s="4" t="e">
        <f>F61</f>
        <v>#DIV/0!</v>
      </c>
      <c r="G80" s="4" t="e">
        <f aca="true" t="shared" si="74" ref="G80:AE80">G61</f>
        <v>#DIV/0!</v>
      </c>
      <c r="H80" s="4" t="e">
        <f t="shared" si="74"/>
        <v>#DIV/0!</v>
      </c>
      <c r="I80" s="4" t="e">
        <f t="shared" si="74"/>
        <v>#DIV/0!</v>
      </c>
      <c r="J80" s="4" t="e">
        <f t="shared" si="74"/>
        <v>#DIV/0!</v>
      </c>
      <c r="K80" s="4" t="e">
        <f t="shared" si="74"/>
        <v>#DIV/0!</v>
      </c>
      <c r="L80" s="4" t="e">
        <f t="shared" si="74"/>
        <v>#DIV/0!</v>
      </c>
      <c r="M80" s="4" t="e">
        <f t="shared" si="74"/>
        <v>#DIV/0!</v>
      </c>
      <c r="N80" s="4" t="e">
        <f t="shared" si="74"/>
        <v>#DIV/0!</v>
      </c>
      <c r="O80" s="4" t="e">
        <f t="shared" si="74"/>
        <v>#DIV/0!</v>
      </c>
      <c r="P80" s="4" t="e">
        <f t="shared" si="74"/>
        <v>#DIV/0!</v>
      </c>
      <c r="Q80" s="4" t="e">
        <f t="shared" si="74"/>
        <v>#DIV/0!</v>
      </c>
      <c r="R80" s="4" t="e">
        <f t="shared" si="74"/>
        <v>#DIV/0!</v>
      </c>
      <c r="S80" s="4" t="e">
        <f t="shared" si="74"/>
        <v>#DIV/0!</v>
      </c>
      <c r="T80" s="4" t="e">
        <f t="shared" si="74"/>
        <v>#DIV/0!</v>
      </c>
      <c r="U80" s="4" t="e">
        <f t="shared" si="74"/>
        <v>#DIV/0!</v>
      </c>
      <c r="V80" s="4" t="e">
        <f t="shared" si="74"/>
        <v>#DIV/0!</v>
      </c>
      <c r="W80" s="4" t="e">
        <f t="shared" si="74"/>
        <v>#DIV/0!</v>
      </c>
      <c r="X80" s="4" t="e">
        <f t="shared" si="74"/>
        <v>#DIV/0!</v>
      </c>
      <c r="Y80" s="4" t="e">
        <f t="shared" si="74"/>
        <v>#DIV/0!</v>
      </c>
      <c r="Z80" s="4" t="e">
        <f t="shared" si="74"/>
        <v>#DIV/0!</v>
      </c>
      <c r="AA80" s="4" t="e">
        <f t="shared" si="74"/>
        <v>#DIV/0!</v>
      </c>
      <c r="AB80" s="4" t="e">
        <f t="shared" si="74"/>
        <v>#DIV/0!</v>
      </c>
      <c r="AC80" s="4" t="e">
        <f t="shared" si="74"/>
        <v>#DIV/0!</v>
      </c>
      <c r="AD80" s="4" t="e">
        <f t="shared" si="74"/>
        <v>#DIV/0!</v>
      </c>
      <c r="AE80" s="4" t="e">
        <f t="shared" si="74"/>
        <v>#DIV/0!</v>
      </c>
      <c r="AF80" s="52"/>
    </row>
    <row r="81" spans="1:32" ht="12.75">
      <c r="A81" s="22" t="s">
        <v>7</v>
      </c>
      <c r="D81" s="35"/>
      <c r="E81" s="48"/>
      <c r="AF81" s="52"/>
    </row>
    <row r="82" spans="1:32" ht="12.75">
      <c r="A82" s="8" t="s">
        <v>44</v>
      </c>
      <c r="B82" s="4"/>
      <c r="C82" s="4"/>
      <c r="D82" s="35"/>
      <c r="E82" s="48"/>
      <c r="F82" s="4" t="e">
        <f>F63</f>
        <v>#DIV/0!</v>
      </c>
      <c r="G82" s="4" t="e">
        <f aca="true" t="shared" si="75" ref="G82:AE82">G63</f>
        <v>#DIV/0!</v>
      </c>
      <c r="H82" s="4" t="e">
        <f t="shared" si="75"/>
        <v>#DIV/0!</v>
      </c>
      <c r="I82" s="4" t="e">
        <f t="shared" si="75"/>
        <v>#DIV/0!</v>
      </c>
      <c r="J82" s="4" t="e">
        <f t="shared" si="75"/>
        <v>#DIV/0!</v>
      </c>
      <c r="K82" s="4" t="e">
        <f t="shared" si="75"/>
        <v>#DIV/0!</v>
      </c>
      <c r="L82" s="4" t="e">
        <f t="shared" si="75"/>
        <v>#DIV/0!</v>
      </c>
      <c r="M82" s="4" t="e">
        <f t="shared" si="75"/>
        <v>#DIV/0!</v>
      </c>
      <c r="N82" s="4" t="e">
        <f t="shared" si="75"/>
        <v>#DIV/0!</v>
      </c>
      <c r="O82" s="4" t="e">
        <f t="shared" si="75"/>
        <v>#DIV/0!</v>
      </c>
      <c r="P82" s="4" t="e">
        <f t="shared" si="75"/>
        <v>#DIV/0!</v>
      </c>
      <c r="Q82" s="4" t="e">
        <f t="shared" si="75"/>
        <v>#DIV/0!</v>
      </c>
      <c r="R82" s="4" t="e">
        <f t="shared" si="75"/>
        <v>#DIV/0!</v>
      </c>
      <c r="S82" s="4" t="e">
        <f t="shared" si="75"/>
        <v>#DIV/0!</v>
      </c>
      <c r="T82" s="4" t="e">
        <f t="shared" si="75"/>
        <v>#DIV/0!</v>
      </c>
      <c r="U82" s="4" t="e">
        <f t="shared" si="75"/>
        <v>#DIV/0!</v>
      </c>
      <c r="V82" s="4" t="e">
        <f t="shared" si="75"/>
        <v>#DIV/0!</v>
      </c>
      <c r="W82" s="4" t="e">
        <f t="shared" si="75"/>
        <v>#DIV/0!</v>
      </c>
      <c r="X82" s="4" t="e">
        <f t="shared" si="75"/>
        <v>#DIV/0!</v>
      </c>
      <c r="Y82" s="4" t="e">
        <f t="shared" si="75"/>
        <v>#DIV/0!</v>
      </c>
      <c r="Z82" s="4" t="e">
        <f t="shared" si="75"/>
        <v>#DIV/0!</v>
      </c>
      <c r="AA82" s="4" t="e">
        <f t="shared" si="75"/>
        <v>#DIV/0!</v>
      </c>
      <c r="AB82" s="4" t="e">
        <f t="shared" si="75"/>
        <v>#DIV/0!</v>
      </c>
      <c r="AC82" s="4" t="e">
        <f t="shared" si="75"/>
        <v>#DIV/0!</v>
      </c>
      <c r="AD82" s="4" t="e">
        <f t="shared" si="75"/>
        <v>#DIV/0!</v>
      </c>
      <c r="AE82" s="4" t="e">
        <f t="shared" si="75"/>
        <v>#DIV/0!</v>
      </c>
      <c r="AF82" s="52"/>
    </row>
    <row r="83" spans="1:32" ht="12.75">
      <c r="A83" s="8" t="s">
        <v>45</v>
      </c>
      <c r="B83" s="4"/>
      <c r="C83" s="4"/>
      <c r="D83" s="35"/>
      <c r="E83" s="48"/>
      <c r="F83" s="4" t="e">
        <f>F64</f>
        <v>#DIV/0!</v>
      </c>
      <c r="G83" s="4" t="e">
        <f aca="true" t="shared" si="76" ref="G83:AE83">G64</f>
        <v>#DIV/0!</v>
      </c>
      <c r="H83" s="4" t="e">
        <f t="shared" si="76"/>
        <v>#DIV/0!</v>
      </c>
      <c r="I83" s="4" t="e">
        <f t="shared" si="76"/>
        <v>#DIV/0!</v>
      </c>
      <c r="J83" s="4" t="e">
        <f t="shared" si="76"/>
        <v>#DIV/0!</v>
      </c>
      <c r="K83" s="4" t="e">
        <f t="shared" si="76"/>
        <v>#DIV/0!</v>
      </c>
      <c r="L83" s="4" t="e">
        <f t="shared" si="76"/>
        <v>#DIV/0!</v>
      </c>
      <c r="M83" s="4" t="e">
        <f t="shared" si="76"/>
        <v>#DIV/0!</v>
      </c>
      <c r="N83" s="4" t="e">
        <f t="shared" si="76"/>
        <v>#DIV/0!</v>
      </c>
      <c r="O83" s="4" t="e">
        <f t="shared" si="76"/>
        <v>#DIV/0!</v>
      </c>
      <c r="P83" s="4" t="e">
        <f t="shared" si="76"/>
        <v>#DIV/0!</v>
      </c>
      <c r="Q83" s="4" t="e">
        <f t="shared" si="76"/>
        <v>#DIV/0!</v>
      </c>
      <c r="R83" s="4" t="e">
        <f t="shared" si="76"/>
        <v>#DIV/0!</v>
      </c>
      <c r="S83" s="4" t="e">
        <f t="shared" si="76"/>
        <v>#DIV/0!</v>
      </c>
      <c r="T83" s="4" t="e">
        <f t="shared" si="76"/>
        <v>#DIV/0!</v>
      </c>
      <c r="U83" s="4" t="e">
        <f t="shared" si="76"/>
        <v>#DIV/0!</v>
      </c>
      <c r="V83" s="4" t="e">
        <f t="shared" si="76"/>
        <v>#DIV/0!</v>
      </c>
      <c r="W83" s="4" t="e">
        <f t="shared" si="76"/>
        <v>#DIV/0!</v>
      </c>
      <c r="X83" s="4" t="e">
        <f t="shared" si="76"/>
        <v>#DIV/0!</v>
      </c>
      <c r="Y83" s="4" t="e">
        <f t="shared" si="76"/>
        <v>#DIV/0!</v>
      </c>
      <c r="Z83" s="4" t="e">
        <f t="shared" si="76"/>
        <v>#DIV/0!</v>
      </c>
      <c r="AA83" s="4" t="e">
        <f t="shared" si="76"/>
        <v>#DIV/0!</v>
      </c>
      <c r="AB83" s="4" t="e">
        <f t="shared" si="76"/>
        <v>#DIV/0!</v>
      </c>
      <c r="AC83" s="4" t="e">
        <f t="shared" si="76"/>
        <v>#DIV/0!</v>
      </c>
      <c r="AD83" s="4" t="e">
        <f t="shared" si="76"/>
        <v>#DIV/0!</v>
      </c>
      <c r="AE83" s="4" t="e">
        <f t="shared" si="76"/>
        <v>#DIV/0!</v>
      </c>
      <c r="AF83" s="52"/>
    </row>
    <row r="84" spans="1:32" ht="12.75">
      <c r="A84" s="20" t="s">
        <v>3</v>
      </c>
      <c r="B84" s="4"/>
      <c r="C84" s="4"/>
      <c r="D84" s="33"/>
      <c r="E84" s="46"/>
      <c r="F84" s="4" t="e">
        <f>F65</f>
        <v>#DIV/0!</v>
      </c>
      <c r="G84" s="4" t="e">
        <f aca="true" t="shared" si="77" ref="G84:AE84">G65</f>
        <v>#DIV/0!</v>
      </c>
      <c r="H84" s="4" t="e">
        <f t="shared" si="77"/>
        <v>#DIV/0!</v>
      </c>
      <c r="I84" s="4" t="e">
        <f t="shared" si="77"/>
        <v>#DIV/0!</v>
      </c>
      <c r="J84" s="4" t="e">
        <f t="shared" si="77"/>
        <v>#DIV/0!</v>
      </c>
      <c r="K84" s="4" t="e">
        <f t="shared" si="77"/>
        <v>#DIV/0!</v>
      </c>
      <c r="L84" s="4" t="e">
        <f t="shared" si="77"/>
        <v>#DIV/0!</v>
      </c>
      <c r="M84" s="4" t="e">
        <f t="shared" si="77"/>
        <v>#DIV/0!</v>
      </c>
      <c r="N84" s="4" t="e">
        <f t="shared" si="77"/>
        <v>#DIV/0!</v>
      </c>
      <c r="O84" s="4" t="e">
        <f t="shared" si="77"/>
        <v>#DIV/0!</v>
      </c>
      <c r="P84" s="4" t="e">
        <f t="shared" si="77"/>
        <v>#DIV/0!</v>
      </c>
      <c r="Q84" s="4" t="e">
        <f t="shared" si="77"/>
        <v>#DIV/0!</v>
      </c>
      <c r="R84" s="4" t="e">
        <f t="shared" si="77"/>
        <v>#DIV/0!</v>
      </c>
      <c r="S84" s="4" t="e">
        <f t="shared" si="77"/>
        <v>#DIV/0!</v>
      </c>
      <c r="T84" s="4" t="e">
        <f t="shared" si="77"/>
        <v>#DIV/0!</v>
      </c>
      <c r="U84" s="4" t="e">
        <f t="shared" si="77"/>
        <v>#DIV/0!</v>
      </c>
      <c r="V84" s="4" t="e">
        <f t="shared" si="77"/>
        <v>#DIV/0!</v>
      </c>
      <c r="W84" s="4" t="e">
        <f t="shared" si="77"/>
        <v>#DIV/0!</v>
      </c>
      <c r="X84" s="4" t="e">
        <f t="shared" si="77"/>
        <v>#DIV/0!</v>
      </c>
      <c r="Y84" s="4" t="e">
        <f t="shared" si="77"/>
        <v>#DIV/0!</v>
      </c>
      <c r="Z84" s="4" t="e">
        <f t="shared" si="77"/>
        <v>#DIV/0!</v>
      </c>
      <c r="AA84" s="4" t="e">
        <f t="shared" si="77"/>
        <v>#DIV/0!</v>
      </c>
      <c r="AB84" s="4" t="e">
        <f t="shared" si="77"/>
        <v>#DIV/0!</v>
      </c>
      <c r="AC84" s="4" t="e">
        <f t="shared" si="77"/>
        <v>#DIV/0!</v>
      </c>
      <c r="AD84" s="4" t="e">
        <f t="shared" si="77"/>
        <v>#DIV/0!</v>
      </c>
      <c r="AE84" s="4" t="e">
        <f t="shared" si="77"/>
        <v>#DIV/0!</v>
      </c>
      <c r="AF84" s="52"/>
    </row>
    <row r="85" spans="1:32" ht="12.75">
      <c r="A85" s="23" t="s">
        <v>5</v>
      </c>
      <c r="B85" s="4"/>
      <c r="C85" s="4"/>
      <c r="D85" s="107"/>
      <c r="E85" s="49"/>
      <c r="F85" s="4" t="e">
        <f>F66</f>
        <v>#DIV/0!</v>
      </c>
      <c r="G85" s="4" t="e">
        <f aca="true" t="shared" si="78" ref="G85:AE85">G66</f>
        <v>#DIV/0!</v>
      </c>
      <c r="H85" s="4" t="e">
        <f t="shared" si="78"/>
        <v>#DIV/0!</v>
      </c>
      <c r="I85" s="4" t="e">
        <f t="shared" si="78"/>
        <v>#DIV/0!</v>
      </c>
      <c r="J85" s="4" t="e">
        <f t="shared" si="78"/>
        <v>#DIV/0!</v>
      </c>
      <c r="K85" s="4" t="e">
        <f t="shared" si="78"/>
        <v>#DIV/0!</v>
      </c>
      <c r="L85" s="4" t="e">
        <f t="shared" si="78"/>
        <v>#DIV/0!</v>
      </c>
      <c r="M85" s="4" t="e">
        <f t="shared" si="78"/>
        <v>#DIV/0!</v>
      </c>
      <c r="N85" s="4" t="e">
        <f t="shared" si="78"/>
        <v>#DIV/0!</v>
      </c>
      <c r="O85" s="4" t="e">
        <f t="shared" si="78"/>
        <v>#DIV/0!</v>
      </c>
      <c r="P85" s="4" t="e">
        <f t="shared" si="78"/>
        <v>#DIV/0!</v>
      </c>
      <c r="Q85" s="4" t="e">
        <f t="shared" si="78"/>
        <v>#DIV/0!</v>
      </c>
      <c r="R85" s="4" t="e">
        <f t="shared" si="78"/>
        <v>#DIV/0!</v>
      </c>
      <c r="S85" s="4" t="e">
        <f t="shared" si="78"/>
        <v>#DIV/0!</v>
      </c>
      <c r="T85" s="4" t="e">
        <f t="shared" si="78"/>
        <v>#DIV/0!</v>
      </c>
      <c r="U85" s="4" t="e">
        <f t="shared" si="78"/>
        <v>#DIV/0!</v>
      </c>
      <c r="V85" s="4" t="e">
        <f t="shared" si="78"/>
        <v>#DIV/0!</v>
      </c>
      <c r="W85" s="4" t="e">
        <f t="shared" si="78"/>
        <v>#DIV/0!</v>
      </c>
      <c r="X85" s="4" t="e">
        <f t="shared" si="78"/>
        <v>#DIV/0!</v>
      </c>
      <c r="Y85" s="4" t="e">
        <f t="shared" si="78"/>
        <v>#DIV/0!</v>
      </c>
      <c r="Z85" s="4" t="e">
        <f t="shared" si="78"/>
        <v>#DIV/0!</v>
      </c>
      <c r="AA85" s="4" t="e">
        <f t="shared" si="78"/>
        <v>#DIV/0!</v>
      </c>
      <c r="AB85" s="4" t="e">
        <f t="shared" si="78"/>
        <v>#DIV/0!</v>
      </c>
      <c r="AC85" s="4" t="e">
        <f t="shared" si="78"/>
        <v>#DIV/0!</v>
      </c>
      <c r="AD85" s="4" t="e">
        <f t="shared" si="78"/>
        <v>#DIV/0!</v>
      </c>
      <c r="AE85" s="4" t="e">
        <f t="shared" si="78"/>
        <v>#DIV/0!</v>
      </c>
      <c r="AF85" s="52"/>
    </row>
    <row r="86" spans="1:32" ht="12.75">
      <c r="A86" s="23" t="s">
        <v>6</v>
      </c>
      <c r="B86" s="4"/>
      <c r="C86" s="4"/>
      <c r="D86" s="107"/>
      <c r="E86" s="49"/>
      <c r="F86" s="4" t="e">
        <f>F67</f>
        <v>#DIV/0!</v>
      </c>
      <c r="G86" s="4" t="e">
        <f aca="true" t="shared" si="79" ref="G86:AE86">G67</f>
        <v>#DIV/0!</v>
      </c>
      <c r="H86" s="4" t="e">
        <f t="shared" si="79"/>
        <v>#DIV/0!</v>
      </c>
      <c r="I86" s="4" t="e">
        <f t="shared" si="79"/>
        <v>#DIV/0!</v>
      </c>
      <c r="J86" s="4" t="e">
        <f t="shared" si="79"/>
        <v>#DIV/0!</v>
      </c>
      <c r="K86" s="4" t="e">
        <f t="shared" si="79"/>
        <v>#DIV/0!</v>
      </c>
      <c r="L86" s="4" t="e">
        <f t="shared" si="79"/>
        <v>#DIV/0!</v>
      </c>
      <c r="M86" s="4" t="e">
        <f t="shared" si="79"/>
        <v>#DIV/0!</v>
      </c>
      <c r="N86" s="4" t="e">
        <f t="shared" si="79"/>
        <v>#DIV/0!</v>
      </c>
      <c r="O86" s="4" t="e">
        <f t="shared" si="79"/>
        <v>#DIV/0!</v>
      </c>
      <c r="P86" s="4" t="e">
        <f t="shared" si="79"/>
        <v>#DIV/0!</v>
      </c>
      <c r="Q86" s="4" t="e">
        <f t="shared" si="79"/>
        <v>#DIV/0!</v>
      </c>
      <c r="R86" s="4" t="e">
        <f t="shared" si="79"/>
        <v>#DIV/0!</v>
      </c>
      <c r="S86" s="4" t="e">
        <f t="shared" si="79"/>
        <v>#DIV/0!</v>
      </c>
      <c r="T86" s="4" t="e">
        <f t="shared" si="79"/>
        <v>#DIV/0!</v>
      </c>
      <c r="U86" s="4" t="e">
        <f t="shared" si="79"/>
        <v>#DIV/0!</v>
      </c>
      <c r="V86" s="4" t="e">
        <f t="shared" si="79"/>
        <v>#DIV/0!</v>
      </c>
      <c r="W86" s="4" t="e">
        <f t="shared" si="79"/>
        <v>#DIV/0!</v>
      </c>
      <c r="X86" s="4" t="e">
        <f t="shared" si="79"/>
        <v>#DIV/0!</v>
      </c>
      <c r="Y86" s="4" t="e">
        <f t="shared" si="79"/>
        <v>#DIV/0!</v>
      </c>
      <c r="Z86" s="4" t="e">
        <f t="shared" si="79"/>
        <v>#DIV/0!</v>
      </c>
      <c r="AA86" s="4" t="e">
        <f t="shared" si="79"/>
        <v>#DIV/0!</v>
      </c>
      <c r="AB86" s="4" t="e">
        <f t="shared" si="79"/>
        <v>#DIV/0!</v>
      </c>
      <c r="AC86" s="4" t="e">
        <f t="shared" si="79"/>
        <v>#DIV/0!</v>
      </c>
      <c r="AD86" s="4" t="e">
        <f t="shared" si="79"/>
        <v>#DIV/0!</v>
      </c>
      <c r="AE86" s="4" t="e">
        <f t="shared" si="79"/>
        <v>#DIV/0!</v>
      </c>
      <c r="AF86" s="52"/>
    </row>
    <row r="87" spans="1:32" ht="12.75">
      <c r="A87" s="23"/>
      <c r="B87" s="4"/>
      <c r="C87" s="4"/>
      <c r="D87" s="36"/>
      <c r="E87" s="49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52"/>
    </row>
    <row r="88" spans="1:32" ht="12.75">
      <c r="A88" s="84" t="s">
        <v>1</v>
      </c>
      <c r="B88" s="4"/>
      <c r="C88" s="4"/>
      <c r="D88" s="36"/>
      <c r="E88" s="49"/>
      <c r="F88" s="4" t="e">
        <f>SUM(F76:F80,F82:F86)</f>
        <v>#DIV/0!</v>
      </c>
      <c r="G88" s="4" t="e">
        <f aca="true" t="shared" si="80" ref="G88:AE88">SUM(G76:G80,G82:G86)</f>
        <v>#DIV/0!</v>
      </c>
      <c r="H88" s="4" t="e">
        <f t="shared" si="80"/>
        <v>#DIV/0!</v>
      </c>
      <c r="I88" s="4" t="e">
        <f t="shared" si="80"/>
        <v>#DIV/0!</v>
      </c>
      <c r="J88" s="4" t="e">
        <f t="shared" si="80"/>
        <v>#DIV/0!</v>
      </c>
      <c r="K88" s="4" t="e">
        <f t="shared" si="80"/>
        <v>#DIV/0!</v>
      </c>
      <c r="L88" s="4" t="e">
        <f t="shared" si="80"/>
        <v>#DIV/0!</v>
      </c>
      <c r="M88" s="4" t="e">
        <f t="shared" si="80"/>
        <v>#DIV/0!</v>
      </c>
      <c r="N88" s="4" t="e">
        <f t="shared" si="80"/>
        <v>#DIV/0!</v>
      </c>
      <c r="O88" s="4" t="e">
        <f t="shared" si="80"/>
        <v>#DIV/0!</v>
      </c>
      <c r="P88" s="4" t="e">
        <f t="shared" si="80"/>
        <v>#DIV/0!</v>
      </c>
      <c r="Q88" s="4" t="e">
        <f t="shared" si="80"/>
        <v>#DIV/0!</v>
      </c>
      <c r="R88" s="4" t="e">
        <f t="shared" si="80"/>
        <v>#DIV/0!</v>
      </c>
      <c r="S88" s="4" t="e">
        <f t="shared" si="80"/>
        <v>#DIV/0!</v>
      </c>
      <c r="T88" s="4" t="e">
        <f t="shared" si="80"/>
        <v>#DIV/0!</v>
      </c>
      <c r="U88" s="4" t="e">
        <f t="shared" si="80"/>
        <v>#DIV/0!</v>
      </c>
      <c r="V88" s="4" t="e">
        <f t="shared" si="80"/>
        <v>#DIV/0!</v>
      </c>
      <c r="W88" s="4" t="e">
        <f t="shared" si="80"/>
        <v>#DIV/0!</v>
      </c>
      <c r="X88" s="4" t="e">
        <f t="shared" si="80"/>
        <v>#DIV/0!</v>
      </c>
      <c r="Y88" s="4" t="e">
        <f t="shared" si="80"/>
        <v>#DIV/0!</v>
      </c>
      <c r="Z88" s="4" t="e">
        <f t="shared" si="80"/>
        <v>#DIV/0!</v>
      </c>
      <c r="AA88" s="4" t="e">
        <f t="shared" si="80"/>
        <v>#DIV/0!</v>
      </c>
      <c r="AB88" s="4" t="e">
        <f t="shared" si="80"/>
        <v>#DIV/0!</v>
      </c>
      <c r="AC88" s="4" t="e">
        <f t="shared" si="80"/>
        <v>#DIV/0!</v>
      </c>
      <c r="AD88" s="4" t="e">
        <f t="shared" si="80"/>
        <v>#DIV/0!</v>
      </c>
      <c r="AE88" s="4" t="e">
        <f t="shared" si="80"/>
        <v>#DIV/0!</v>
      </c>
      <c r="AF88" s="52"/>
    </row>
    <row r="89" spans="1:32" ht="12.75">
      <c r="A89" s="31" t="s">
        <v>24</v>
      </c>
      <c r="B89" s="4"/>
      <c r="C89" s="4"/>
      <c r="D89" s="36"/>
      <c r="E89" s="49"/>
      <c r="F89" s="4" t="e">
        <f>SUM(F82:F86)</f>
        <v>#DIV/0!</v>
      </c>
      <c r="G89" s="4" t="e">
        <f aca="true" t="shared" si="81" ref="G89:AE89">SUM(G82:G86)</f>
        <v>#DIV/0!</v>
      </c>
      <c r="H89" s="4" t="e">
        <f t="shared" si="81"/>
        <v>#DIV/0!</v>
      </c>
      <c r="I89" s="4" t="e">
        <f t="shared" si="81"/>
        <v>#DIV/0!</v>
      </c>
      <c r="J89" s="4" t="e">
        <f t="shared" si="81"/>
        <v>#DIV/0!</v>
      </c>
      <c r="K89" s="4" t="e">
        <f t="shared" si="81"/>
        <v>#DIV/0!</v>
      </c>
      <c r="L89" s="4" t="e">
        <f t="shared" si="81"/>
        <v>#DIV/0!</v>
      </c>
      <c r="M89" s="4" t="e">
        <f t="shared" si="81"/>
        <v>#DIV/0!</v>
      </c>
      <c r="N89" s="4" t="e">
        <f t="shared" si="81"/>
        <v>#DIV/0!</v>
      </c>
      <c r="O89" s="4" t="e">
        <f t="shared" si="81"/>
        <v>#DIV/0!</v>
      </c>
      <c r="P89" s="4" t="e">
        <f t="shared" si="81"/>
        <v>#DIV/0!</v>
      </c>
      <c r="Q89" s="4" t="e">
        <f t="shared" si="81"/>
        <v>#DIV/0!</v>
      </c>
      <c r="R89" s="4" t="e">
        <f t="shared" si="81"/>
        <v>#DIV/0!</v>
      </c>
      <c r="S89" s="4" t="e">
        <f t="shared" si="81"/>
        <v>#DIV/0!</v>
      </c>
      <c r="T89" s="4" t="e">
        <f t="shared" si="81"/>
        <v>#DIV/0!</v>
      </c>
      <c r="U89" s="4" t="e">
        <f t="shared" si="81"/>
        <v>#DIV/0!</v>
      </c>
      <c r="V89" s="4" t="e">
        <f t="shared" si="81"/>
        <v>#DIV/0!</v>
      </c>
      <c r="W89" s="4" t="e">
        <f t="shared" si="81"/>
        <v>#DIV/0!</v>
      </c>
      <c r="X89" s="4" t="e">
        <f t="shared" si="81"/>
        <v>#DIV/0!</v>
      </c>
      <c r="Y89" s="4" t="e">
        <f t="shared" si="81"/>
        <v>#DIV/0!</v>
      </c>
      <c r="Z89" s="4" t="e">
        <f t="shared" si="81"/>
        <v>#DIV/0!</v>
      </c>
      <c r="AA89" s="4" t="e">
        <f t="shared" si="81"/>
        <v>#DIV/0!</v>
      </c>
      <c r="AB89" s="4" t="e">
        <f t="shared" si="81"/>
        <v>#DIV/0!</v>
      </c>
      <c r="AC89" s="4" t="e">
        <f t="shared" si="81"/>
        <v>#DIV/0!</v>
      </c>
      <c r="AD89" s="4" t="e">
        <f t="shared" si="81"/>
        <v>#DIV/0!</v>
      </c>
      <c r="AE89" s="4" t="e">
        <f t="shared" si="81"/>
        <v>#DIV/0!</v>
      </c>
      <c r="AF89" s="52"/>
    </row>
    <row r="90" spans="1:32" ht="12.75">
      <c r="A90" s="38"/>
      <c r="B90" s="38"/>
      <c r="C90" s="38"/>
      <c r="D90" s="38"/>
      <c r="E90" s="38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</row>
    <row r="91" spans="1:32" s="3" customFormat="1" ht="57" customHeight="1">
      <c r="A91" s="3" t="s">
        <v>29</v>
      </c>
      <c r="D91" s="126" t="s">
        <v>33</v>
      </c>
      <c r="E91" s="39"/>
      <c r="AF91" s="37"/>
    </row>
    <row r="92" spans="2:32" s="3" customFormat="1" ht="12.75">
      <c r="B92" s="29"/>
      <c r="C92" s="29"/>
      <c r="D92" s="127"/>
      <c r="E92" s="39"/>
      <c r="AF92" s="37"/>
    </row>
    <row r="93" spans="2:32" ht="12.75">
      <c r="B93" s="60"/>
      <c r="C93" s="60"/>
      <c r="D93" s="128"/>
      <c r="E93" s="38"/>
      <c r="F93" s="64">
        <f>$C$13+1</f>
        <v>1</v>
      </c>
      <c r="G93" s="64">
        <f aca="true" t="shared" si="82" ref="G93:S93">F93+1</f>
        <v>2</v>
      </c>
      <c r="H93" s="64">
        <f t="shared" si="82"/>
        <v>3</v>
      </c>
      <c r="I93" s="64">
        <f t="shared" si="82"/>
        <v>4</v>
      </c>
      <c r="J93" s="64">
        <f t="shared" si="82"/>
        <v>5</v>
      </c>
      <c r="K93" s="64">
        <f t="shared" si="82"/>
        <v>6</v>
      </c>
      <c r="L93" s="64">
        <f t="shared" si="82"/>
        <v>7</v>
      </c>
      <c r="M93" s="64">
        <f t="shared" si="82"/>
        <v>8</v>
      </c>
      <c r="N93" s="64">
        <f t="shared" si="82"/>
        <v>9</v>
      </c>
      <c r="O93" s="64">
        <f t="shared" si="82"/>
        <v>10</v>
      </c>
      <c r="P93" s="64">
        <f t="shared" si="82"/>
        <v>11</v>
      </c>
      <c r="Q93" s="64">
        <f t="shared" si="82"/>
        <v>12</v>
      </c>
      <c r="R93" s="64">
        <f t="shared" si="82"/>
        <v>13</v>
      </c>
      <c r="S93" s="64">
        <f t="shared" si="82"/>
        <v>14</v>
      </c>
      <c r="T93" s="64">
        <f>S93+1</f>
        <v>15</v>
      </c>
      <c r="U93" s="64">
        <f aca="true" t="shared" si="83" ref="U93:AC93">T93+1</f>
        <v>16</v>
      </c>
      <c r="V93" s="64">
        <f t="shared" si="83"/>
        <v>17</v>
      </c>
      <c r="W93" s="64">
        <f t="shared" si="83"/>
        <v>18</v>
      </c>
      <c r="X93" s="64">
        <f t="shared" si="83"/>
        <v>19</v>
      </c>
      <c r="Y93" s="64">
        <f t="shared" si="83"/>
        <v>20</v>
      </c>
      <c r="Z93" s="64">
        <f t="shared" si="83"/>
        <v>21</v>
      </c>
      <c r="AA93" s="64">
        <f t="shared" si="83"/>
        <v>22</v>
      </c>
      <c r="AB93" s="64">
        <f t="shared" si="83"/>
        <v>23</v>
      </c>
      <c r="AC93" s="64">
        <f t="shared" si="83"/>
        <v>24</v>
      </c>
      <c r="AD93" s="64">
        <f>AC93+1</f>
        <v>25</v>
      </c>
      <c r="AE93" s="64">
        <f>AD93+1</f>
        <v>26</v>
      </c>
      <c r="AF93" s="52"/>
    </row>
    <row r="94" spans="1:32" ht="12.75">
      <c r="A94" s="20" t="s">
        <v>46</v>
      </c>
      <c r="B94" s="4"/>
      <c r="C94" s="4"/>
      <c r="D94" s="129">
        <v>0.24</v>
      </c>
      <c r="E94" s="46"/>
      <c r="F94" s="72" t="e">
        <f>MAX((F76*$D$94),0)</f>
        <v>#DIV/0!</v>
      </c>
      <c r="G94" s="72" t="e">
        <f aca="true" t="shared" si="84" ref="G94:AC94">MAX((G76*$D$94),0)</f>
        <v>#DIV/0!</v>
      </c>
      <c r="H94" s="72" t="e">
        <f t="shared" si="84"/>
        <v>#DIV/0!</v>
      </c>
      <c r="I94" s="72" t="e">
        <f t="shared" si="84"/>
        <v>#DIV/0!</v>
      </c>
      <c r="J94" s="72" t="e">
        <f t="shared" si="84"/>
        <v>#DIV/0!</v>
      </c>
      <c r="K94" s="72" t="e">
        <f t="shared" si="84"/>
        <v>#DIV/0!</v>
      </c>
      <c r="L94" s="72" t="e">
        <f t="shared" si="84"/>
        <v>#DIV/0!</v>
      </c>
      <c r="M94" s="72" t="e">
        <f t="shared" si="84"/>
        <v>#DIV/0!</v>
      </c>
      <c r="N94" s="72" t="e">
        <f t="shared" si="84"/>
        <v>#DIV/0!</v>
      </c>
      <c r="O94" s="72" t="e">
        <f t="shared" si="84"/>
        <v>#DIV/0!</v>
      </c>
      <c r="P94" s="72" t="e">
        <f t="shared" si="84"/>
        <v>#DIV/0!</v>
      </c>
      <c r="Q94" s="72" t="e">
        <f t="shared" si="84"/>
        <v>#DIV/0!</v>
      </c>
      <c r="R94" s="72" t="e">
        <f t="shared" si="84"/>
        <v>#DIV/0!</v>
      </c>
      <c r="S94" s="72" t="e">
        <f t="shared" si="84"/>
        <v>#DIV/0!</v>
      </c>
      <c r="T94" s="72" t="e">
        <f t="shared" si="84"/>
        <v>#DIV/0!</v>
      </c>
      <c r="U94" s="72" t="e">
        <f t="shared" si="84"/>
        <v>#DIV/0!</v>
      </c>
      <c r="V94" s="72" t="e">
        <f t="shared" si="84"/>
        <v>#DIV/0!</v>
      </c>
      <c r="W94" s="72" t="e">
        <f t="shared" si="84"/>
        <v>#DIV/0!</v>
      </c>
      <c r="X94" s="72" t="e">
        <f t="shared" si="84"/>
        <v>#DIV/0!</v>
      </c>
      <c r="Y94" s="72" t="e">
        <f t="shared" si="84"/>
        <v>#DIV/0!</v>
      </c>
      <c r="Z94" s="72" t="e">
        <f t="shared" si="84"/>
        <v>#DIV/0!</v>
      </c>
      <c r="AA94" s="72" t="e">
        <f t="shared" si="84"/>
        <v>#DIV/0!</v>
      </c>
      <c r="AB94" s="72" t="e">
        <f t="shared" si="84"/>
        <v>#DIV/0!</v>
      </c>
      <c r="AC94" s="72" t="e">
        <f t="shared" si="84"/>
        <v>#DIV/0!</v>
      </c>
      <c r="AD94" s="72" t="e">
        <f>MAX((AD76*$D$94),0)</f>
        <v>#DIV/0!</v>
      </c>
      <c r="AE94" s="72" t="e">
        <f>MAX((AE76*$D$94),0)</f>
        <v>#DIV/0!</v>
      </c>
      <c r="AF94" s="52"/>
    </row>
    <row r="95" spans="1:32" ht="12.75">
      <c r="A95" s="7" t="s">
        <v>52</v>
      </c>
      <c r="B95" s="4"/>
      <c r="C95" s="4"/>
      <c r="D95" s="129">
        <v>0.86</v>
      </c>
      <c r="E95" s="46"/>
      <c r="F95" s="72" t="e">
        <f>MAX((F77*$D$95),0)</f>
        <v>#DIV/0!</v>
      </c>
      <c r="G95" s="72" t="e">
        <f aca="true" t="shared" si="85" ref="G95:AC95">MAX((G77*$D$95),0)</f>
        <v>#DIV/0!</v>
      </c>
      <c r="H95" s="72" t="e">
        <f t="shared" si="85"/>
        <v>#DIV/0!</v>
      </c>
      <c r="I95" s="72" t="e">
        <f t="shared" si="85"/>
        <v>#DIV/0!</v>
      </c>
      <c r="J95" s="72" t="e">
        <f t="shared" si="85"/>
        <v>#DIV/0!</v>
      </c>
      <c r="K95" s="72" t="e">
        <f t="shared" si="85"/>
        <v>#DIV/0!</v>
      </c>
      <c r="L95" s="72" t="e">
        <f t="shared" si="85"/>
        <v>#DIV/0!</v>
      </c>
      <c r="M95" s="72" t="e">
        <f t="shared" si="85"/>
        <v>#DIV/0!</v>
      </c>
      <c r="N95" s="72" t="e">
        <f t="shared" si="85"/>
        <v>#DIV/0!</v>
      </c>
      <c r="O95" s="72" t="e">
        <f t="shared" si="85"/>
        <v>#DIV/0!</v>
      </c>
      <c r="P95" s="72" t="e">
        <f t="shared" si="85"/>
        <v>#DIV/0!</v>
      </c>
      <c r="Q95" s="72" t="e">
        <f t="shared" si="85"/>
        <v>#DIV/0!</v>
      </c>
      <c r="R95" s="72" t="e">
        <f t="shared" si="85"/>
        <v>#DIV/0!</v>
      </c>
      <c r="S95" s="72" t="e">
        <f t="shared" si="85"/>
        <v>#DIV/0!</v>
      </c>
      <c r="T95" s="72" t="e">
        <f t="shared" si="85"/>
        <v>#DIV/0!</v>
      </c>
      <c r="U95" s="72" t="e">
        <f t="shared" si="85"/>
        <v>#DIV/0!</v>
      </c>
      <c r="V95" s="72" t="e">
        <f t="shared" si="85"/>
        <v>#DIV/0!</v>
      </c>
      <c r="W95" s="72" t="e">
        <f t="shared" si="85"/>
        <v>#DIV/0!</v>
      </c>
      <c r="X95" s="72" t="e">
        <f t="shared" si="85"/>
        <v>#DIV/0!</v>
      </c>
      <c r="Y95" s="72" t="e">
        <f t="shared" si="85"/>
        <v>#DIV/0!</v>
      </c>
      <c r="Z95" s="72" t="e">
        <f t="shared" si="85"/>
        <v>#DIV/0!</v>
      </c>
      <c r="AA95" s="72" t="e">
        <f t="shared" si="85"/>
        <v>#DIV/0!</v>
      </c>
      <c r="AB95" s="72" t="e">
        <f t="shared" si="85"/>
        <v>#DIV/0!</v>
      </c>
      <c r="AC95" s="72" t="e">
        <f t="shared" si="85"/>
        <v>#DIV/0!</v>
      </c>
      <c r="AD95" s="72" t="e">
        <f>MAX((AD77*$D$95),0)</f>
        <v>#DIV/0!</v>
      </c>
      <c r="AE95" s="72" t="e">
        <f>MAX((AE77*$D$95),0)</f>
        <v>#DIV/0!</v>
      </c>
      <c r="AF95" s="52"/>
    </row>
    <row r="96" spans="1:32" ht="12.75">
      <c r="A96" s="7" t="s">
        <v>53</v>
      </c>
      <c r="B96" s="4"/>
      <c r="C96" s="4"/>
      <c r="D96" s="129">
        <v>0.97</v>
      </c>
      <c r="E96" s="46"/>
      <c r="F96" s="72" t="e">
        <f aca="true" t="shared" si="86" ref="F96:AE96">MAX((F78*$D$96),0)</f>
        <v>#DIV/0!</v>
      </c>
      <c r="G96" s="72" t="e">
        <f t="shared" si="86"/>
        <v>#DIV/0!</v>
      </c>
      <c r="H96" s="72" t="e">
        <f t="shared" si="86"/>
        <v>#DIV/0!</v>
      </c>
      <c r="I96" s="72" t="e">
        <f t="shared" si="86"/>
        <v>#DIV/0!</v>
      </c>
      <c r="J96" s="72" t="e">
        <f t="shared" si="86"/>
        <v>#DIV/0!</v>
      </c>
      <c r="K96" s="72" t="e">
        <f t="shared" si="86"/>
        <v>#DIV/0!</v>
      </c>
      <c r="L96" s="72" t="e">
        <f t="shared" si="86"/>
        <v>#DIV/0!</v>
      </c>
      <c r="M96" s="72" t="e">
        <f t="shared" si="86"/>
        <v>#DIV/0!</v>
      </c>
      <c r="N96" s="72" t="e">
        <f t="shared" si="86"/>
        <v>#DIV/0!</v>
      </c>
      <c r="O96" s="72" t="e">
        <f t="shared" si="86"/>
        <v>#DIV/0!</v>
      </c>
      <c r="P96" s="72" t="e">
        <f t="shared" si="86"/>
        <v>#DIV/0!</v>
      </c>
      <c r="Q96" s="72" t="e">
        <f t="shared" si="86"/>
        <v>#DIV/0!</v>
      </c>
      <c r="R96" s="72" t="e">
        <f t="shared" si="86"/>
        <v>#DIV/0!</v>
      </c>
      <c r="S96" s="72" t="e">
        <f t="shared" si="86"/>
        <v>#DIV/0!</v>
      </c>
      <c r="T96" s="72" t="e">
        <f t="shared" si="86"/>
        <v>#DIV/0!</v>
      </c>
      <c r="U96" s="72" t="e">
        <f t="shared" si="86"/>
        <v>#DIV/0!</v>
      </c>
      <c r="V96" s="72" t="e">
        <f t="shared" si="86"/>
        <v>#DIV/0!</v>
      </c>
      <c r="W96" s="72" t="e">
        <f t="shared" si="86"/>
        <v>#DIV/0!</v>
      </c>
      <c r="X96" s="72" t="e">
        <f t="shared" si="86"/>
        <v>#DIV/0!</v>
      </c>
      <c r="Y96" s="72" t="e">
        <f t="shared" si="86"/>
        <v>#DIV/0!</v>
      </c>
      <c r="Z96" s="72" t="e">
        <f t="shared" si="86"/>
        <v>#DIV/0!</v>
      </c>
      <c r="AA96" s="72" t="e">
        <f t="shared" si="86"/>
        <v>#DIV/0!</v>
      </c>
      <c r="AB96" s="72" t="e">
        <f t="shared" si="86"/>
        <v>#DIV/0!</v>
      </c>
      <c r="AC96" s="72" t="e">
        <f t="shared" si="86"/>
        <v>#DIV/0!</v>
      </c>
      <c r="AD96" s="72" t="e">
        <f t="shared" si="86"/>
        <v>#DIV/0!</v>
      </c>
      <c r="AE96" s="72" t="e">
        <f t="shared" si="86"/>
        <v>#DIV/0!</v>
      </c>
      <c r="AF96" s="52"/>
    </row>
    <row r="97" spans="1:32" ht="12.75">
      <c r="A97" s="21" t="s">
        <v>4</v>
      </c>
      <c r="B97" s="4"/>
      <c r="C97" s="4"/>
      <c r="D97" s="129">
        <v>0.04</v>
      </c>
      <c r="E97" s="47"/>
      <c r="F97" s="72" t="e">
        <f>MAX((F79*$D$97),0)</f>
        <v>#DIV/0!</v>
      </c>
      <c r="G97" s="72" t="e">
        <f aca="true" t="shared" si="87" ref="G97:AC97">MAX((G79*$D$97),0)</f>
        <v>#DIV/0!</v>
      </c>
      <c r="H97" s="72" t="e">
        <f t="shared" si="87"/>
        <v>#DIV/0!</v>
      </c>
      <c r="I97" s="72" t="e">
        <f t="shared" si="87"/>
        <v>#DIV/0!</v>
      </c>
      <c r="J97" s="72" t="e">
        <f t="shared" si="87"/>
        <v>#DIV/0!</v>
      </c>
      <c r="K97" s="72" t="e">
        <f t="shared" si="87"/>
        <v>#DIV/0!</v>
      </c>
      <c r="L97" s="72" t="e">
        <f t="shared" si="87"/>
        <v>#DIV/0!</v>
      </c>
      <c r="M97" s="72" t="e">
        <f t="shared" si="87"/>
        <v>#DIV/0!</v>
      </c>
      <c r="N97" s="72" t="e">
        <f t="shared" si="87"/>
        <v>#DIV/0!</v>
      </c>
      <c r="O97" s="72" t="e">
        <f t="shared" si="87"/>
        <v>#DIV/0!</v>
      </c>
      <c r="P97" s="72" t="e">
        <f t="shared" si="87"/>
        <v>#DIV/0!</v>
      </c>
      <c r="Q97" s="72" t="e">
        <f t="shared" si="87"/>
        <v>#DIV/0!</v>
      </c>
      <c r="R97" s="72" t="e">
        <f t="shared" si="87"/>
        <v>#DIV/0!</v>
      </c>
      <c r="S97" s="72" t="e">
        <f t="shared" si="87"/>
        <v>#DIV/0!</v>
      </c>
      <c r="T97" s="72" t="e">
        <f t="shared" si="87"/>
        <v>#DIV/0!</v>
      </c>
      <c r="U97" s="72" t="e">
        <f t="shared" si="87"/>
        <v>#DIV/0!</v>
      </c>
      <c r="V97" s="72" t="e">
        <f t="shared" si="87"/>
        <v>#DIV/0!</v>
      </c>
      <c r="W97" s="72" t="e">
        <f t="shared" si="87"/>
        <v>#DIV/0!</v>
      </c>
      <c r="X97" s="72" t="e">
        <f t="shared" si="87"/>
        <v>#DIV/0!</v>
      </c>
      <c r="Y97" s="72" t="e">
        <f t="shared" si="87"/>
        <v>#DIV/0!</v>
      </c>
      <c r="Z97" s="72" t="e">
        <f t="shared" si="87"/>
        <v>#DIV/0!</v>
      </c>
      <c r="AA97" s="72" t="e">
        <f t="shared" si="87"/>
        <v>#DIV/0!</v>
      </c>
      <c r="AB97" s="72" t="e">
        <f t="shared" si="87"/>
        <v>#DIV/0!</v>
      </c>
      <c r="AC97" s="72" t="e">
        <f t="shared" si="87"/>
        <v>#DIV/0!</v>
      </c>
      <c r="AD97" s="72" t="e">
        <f>MAX((AD79*$D$97),0)</f>
        <v>#DIV/0!</v>
      </c>
      <c r="AE97" s="72" t="e">
        <f>MAX((AE79*$D$97),0)</f>
        <v>#DIV/0!</v>
      </c>
      <c r="AF97" s="52"/>
    </row>
    <row r="98" spans="1:32" ht="12.75">
      <c r="A98" s="21" t="s">
        <v>49</v>
      </c>
      <c r="B98" s="4"/>
      <c r="C98" s="4"/>
      <c r="D98" s="129">
        <v>0.99</v>
      </c>
      <c r="E98" s="47"/>
      <c r="F98" s="72" t="e">
        <f>MAX((F80*$D$98),0)</f>
        <v>#DIV/0!</v>
      </c>
      <c r="G98" s="72" t="e">
        <f aca="true" t="shared" si="88" ref="G98:AE98">MAX((G80*$D$98),0)</f>
        <v>#DIV/0!</v>
      </c>
      <c r="H98" s="72" t="e">
        <f t="shared" si="88"/>
        <v>#DIV/0!</v>
      </c>
      <c r="I98" s="72" t="e">
        <f t="shared" si="88"/>
        <v>#DIV/0!</v>
      </c>
      <c r="J98" s="72" t="e">
        <f t="shared" si="88"/>
        <v>#DIV/0!</v>
      </c>
      <c r="K98" s="72" t="e">
        <f t="shared" si="88"/>
        <v>#DIV/0!</v>
      </c>
      <c r="L98" s="72" t="e">
        <f t="shared" si="88"/>
        <v>#DIV/0!</v>
      </c>
      <c r="M98" s="72" t="e">
        <f t="shared" si="88"/>
        <v>#DIV/0!</v>
      </c>
      <c r="N98" s="72" t="e">
        <f t="shared" si="88"/>
        <v>#DIV/0!</v>
      </c>
      <c r="O98" s="72" t="e">
        <f t="shared" si="88"/>
        <v>#DIV/0!</v>
      </c>
      <c r="P98" s="72" t="e">
        <f t="shared" si="88"/>
        <v>#DIV/0!</v>
      </c>
      <c r="Q98" s="72" t="e">
        <f t="shared" si="88"/>
        <v>#DIV/0!</v>
      </c>
      <c r="R98" s="72" t="e">
        <f t="shared" si="88"/>
        <v>#DIV/0!</v>
      </c>
      <c r="S98" s="72" t="e">
        <f t="shared" si="88"/>
        <v>#DIV/0!</v>
      </c>
      <c r="T98" s="72" t="e">
        <f t="shared" si="88"/>
        <v>#DIV/0!</v>
      </c>
      <c r="U98" s="72" t="e">
        <f t="shared" si="88"/>
        <v>#DIV/0!</v>
      </c>
      <c r="V98" s="72" t="e">
        <f t="shared" si="88"/>
        <v>#DIV/0!</v>
      </c>
      <c r="W98" s="72" t="e">
        <f t="shared" si="88"/>
        <v>#DIV/0!</v>
      </c>
      <c r="X98" s="72" t="e">
        <f t="shared" si="88"/>
        <v>#DIV/0!</v>
      </c>
      <c r="Y98" s="72" t="e">
        <f t="shared" si="88"/>
        <v>#DIV/0!</v>
      </c>
      <c r="Z98" s="72" t="e">
        <f t="shared" si="88"/>
        <v>#DIV/0!</v>
      </c>
      <c r="AA98" s="72" t="e">
        <f t="shared" si="88"/>
        <v>#DIV/0!</v>
      </c>
      <c r="AB98" s="72" t="e">
        <f t="shared" si="88"/>
        <v>#DIV/0!</v>
      </c>
      <c r="AC98" s="72" t="e">
        <f t="shared" si="88"/>
        <v>#DIV/0!</v>
      </c>
      <c r="AD98" s="72" t="e">
        <f t="shared" si="88"/>
        <v>#DIV/0!</v>
      </c>
      <c r="AE98" s="72" t="e">
        <f t="shared" si="88"/>
        <v>#DIV/0!</v>
      </c>
      <c r="AF98" s="52"/>
    </row>
    <row r="99" spans="1:32" ht="12.75">
      <c r="A99" s="22" t="s">
        <v>7</v>
      </c>
      <c r="D99" s="130"/>
      <c r="E99" s="48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2"/>
    </row>
    <row r="100" spans="1:32" ht="12.75">
      <c r="A100" s="8" t="s">
        <v>44</v>
      </c>
      <c r="B100" s="4"/>
      <c r="C100" s="4"/>
      <c r="D100" s="124">
        <v>21</v>
      </c>
      <c r="E100" s="48"/>
      <c r="F100" s="72" t="e">
        <f>MAX((F82*$D$100),0)</f>
        <v>#DIV/0!</v>
      </c>
      <c r="G100" s="72" t="e">
        <f aca="true" t="shared" si="89" ref="G100:AC100">MAX((G82*$D$100),0)</f>
        <v>#DIV/0!</v>
      </c>
      <c r="H100" s="72" t="e">
        <f t="shared" si="89"/>
        <v>#DIV/0!</v>
      </c>
      <c r="I100" s="72" t="e">
        <f t="shared" si="89"/>
        <v>#DIV/0!</v>
      </c>
      <c r="J100" s="72" t="e">
        <f t="shared" si="89"/>
        <v>#DIV/0!</v>
      </c>
      <c r="K100" s="72" t="e">
        <f t="shared" si="89"/>
        <v>#DIV/0!</v>
      </c>
      <c r="L100" s="72" t="e">
        <f t="shared" si="89"/>
        <v>#DIV/0!</v>
      </c>
      <c r="M100" s="72" t="e">
        <f t="shared" si="89"/>
        <v>#DIV/0!</v>
      </c>
      <c r="N100" s="72" t="e">
        <f t="shared" si="89"/>
        <v>#DIV/0!</v>
      </c>
      <c r="O100" s="72" t="e">
        <f t="shared" si="89"/>
        <v>#DIV/0!</v>
      </c>
      <c r="P100" s="72" t="e">
        <f t="shared" si="89"/>
        <v>#DIV/0!</v>
      </c>
      <c r="Q100" s="72" t="e">
        <f t="shared" si="89"/>
        <v>#DIV/0!</v>
      </c>
      <c r="R100" s="72" t="e">
        <f t="shared" si="89"/>
        <v>#DIV/0!</v>
      </c>
      <c r="S100" s="72" t="e">
        <f t="shared" si="89"/>
        <v>#DIV/0!</v>
      </c>
      <c r="T100" s="72" t="e">
        <f t="shared" si="89"/>
        <v>#DIV/0!</v>
      </c>
      <c r="U100" s="72" t="e">
        <f t="shared" si="89"/>
        <v>#DIV/0!</v>
      </c>
      <c r="V100" s="72" t="e">
        <f t="shared" si="89"/>
        <v>#DIV/0!</v>
      </c>
      <c r="W100" s="72" t="e">
        <f t="shared" si="89"/>
        <v>#DIV/0!</v>
      </c>
      <c r="X100" s="72" t="e">
        <f t="shared" si="89"/>
        <v>#DIV/0!</v>
      </c>
      <c r="Y100" s="72" t="e">
        <f t="shared" si="89"/>
        <v>#DIV/0!</v>
      </c>
      <c r="Z100" s="72" t="e">
        <f t="shared" si="89"/>
        <v>#DIV/0!</v>
      </c>
      <c r="AA100" s="72" t="e">
        <f t="shared" si="89"/>
        <v>#DIV/0!</v>
      </c>
      <c r="AB100" s="72" t="e">
        <f t="shared" si="89"/>
        <v>#DIV/0!</v>
      </c>
      <c r="AC100" s="72" t="e">
        <f t="shared" si="89"/>
        <v>#DIV/0!</v>
      </c>
      <c r="AD100" s="72" t="e">
        <f>MAX((AD82*$D$100),0)</f>
        <v>#DIV/0!</v>
      </c>
      <c r="AE100" s="72" t="e">
        <f>MAX((AE82*$D$100),0)</f>
        <v>#DIV/0!</v>
      </c>
      <c r="AF100" s="52"/>
    </row>
    <row r="101" spans="1:32" ht="12.75">
      <c r="A101" s="8" t="s">
        <v>45</v>
      </c>
      <c r="B101" s="4"/>
      <c r="C101" s="4"/>
      <c r="D101" s="124">
        <v>20.74</v>
      </c>
      <c r="E101" s="48"/>
      <c r="F101" s="72" t="e">
        <f>MAX((F83*$D$101),0)</f>
        <v>#DIV/0!</v>
      </c>
      <c r="G101" s="72" t="e">
        <f aca="true" t="shared" si="90" ref="G101:AE101">MAX((G83*$D$101),0)</f>
        <v>#DIV/0!</v>
      </c>
      <c r="H101" s="72" t="e">
        <f t="shared" si="90"/>
        <v>#DIV/0!</v>
      </c>
      <c r="I101" s="72" t="e">
        <f t="shared" si="90"/>
        <v>#DIV/0!</v>
      </c>
      <c r="J101" s="72" t="e">
        <f t="shared" si="90"/>
        <v>#DIV/0!</v>
      </c>
      <c r="K101" s="72" t="e">
        <f t="shared" si="90"/>
        <v>#DIV/0!</v>
      </c>
      <c r="L101" s="72" t="e">
        <f t="shared" si="90"/>
        <v>#DIV/0!</v>
      </c>
      <c r="M101" s="72" t="e">
        <f t="shared" si="90"/>
        <v>#DIV/0!</v>
      </c>
      <c r="N101" s="72" t="e">
        <f t="shared" si="90"/>
        <v>#DIV/0!</v>
      </c>
      <c r="O101" s="72" t="e">
        <f t="shared" si="90"/>
        <v>#DIV/0!</v>
      </c>
      <c r="P101" s="72" t="e">
        <f t="shared" si="90"/>
        <v>#DIV/0!</v>
      </c>
      <c r="Q101" s="72" t="e">
        <f t="shared" si="90"/>
        <v>#DIV/0!</v>
      </c>
      <c r="R101" s="72" t="e">
        <f t="shared" si="90"/>
        <v>#DIV/0!</v>
      </c>
      <c r="S101" s="72" t="e">
        <f t="shared" si="90"/>
        <v>#DIV/0!</v>
      </c>
      <c r="T101" s="72" t="e">
        <f t="shared" si="90"/>
        <v>#DIV/0!</v>
      </c>
      <c r="U101" s="72" t="e">
        <f t="shared" si="90"/>
        <v>#DIV/0!</v>
      </c>
      <c r="V101" s="72" t="e">
        <f t="shared" si="90"/>
        <v>#DIV/0!</v>
      </c>
      <c r="W101" s="72" t="e">
        <f t="shared" si="90"/>
        <v>#DIV/0!</v>
      </c>
      <c r="X101" s="72" t="e">
        <f t="shared" si="90"/>
        <v>#DIV/0!</v>
      </c>
      <c r="Y101" s="72" t="e">
        <f t="shared" si="90"/>
        <v>#DIV/0!</v>
      </c>
      <c r="Z101" s="72" t="e">
        <f t="shared" si="90"/>
        <v>#DIV/0!</v>
      </c>
      <c r="AA101" s="72" t="e">
        <f t="shared" si="90"/>
        <v>#DIV/0!</v>
      </c>
      <c r="AB101" s="72" t="e">
        <f t="shared" si="90"/>
        <v>#DIV/0!</v>
      </c>
      <c r="AC101" s="72" t="e">
        <f t="shared" si="90"/>
        <v>#DIV/0!</v>
      </c>
      <c r="AD101" s="72" t="e">
        <f t="shared" si="90"/>
        <v>#DIV/0!</v>
      </c>
      <c r="AE101" s="72" t="e">
        <f t="shared" si="90"/>
        <v>#DIV/0!</v>
      </c>
      <c r="AF101" s="52"/>
    </row>
    <row r="102" spans="1:32" ht="12.75">
      <c r="A102" s="20" t="s">
        <v>3</v>
      </c>
      <c r="B102" s="4"/>
      <c r="C102" s="4"/>
      <c r="D102" s="129">
        <v>0.58</v>
      </c>
      <c r="E102" s="46"/>
      <c r="F102" s="72" t="e">
        <f>MAX((F84*$D$102),0)</f>
        <v>#DIV/0!</v>
      </c>
      <c r="G102" s="72" t="e">
        <f aca="true" t="shared" si="91" ref="G102:AC102">MAX((G84*$D$102),0)</f>
        <v>#DIV/0!</v>
      </c>
      <c r="H102" s="72" t="e">
        <f t="shared" si="91"/>
        <v>#DIV/0!</v>
      </c>
      <c r="I102" s="72" t="e">
        <f t="shared" si="91"/>
        <v>#DIV/0!</v>
      </c>
      <c r="J102" s="72" t="e">
        <f t="shared" si="91"/>
        <v>#DIV/0!</v>
      </c>
      <c r="K102" s="72" t="e">
        <f t="shared" si="91"/>
        <v>#DIV/0!</v>
      </c>
      <c r="L102" s="72" t="e">
        <f t="shared" si="91"/>
        <v>#DIV/0!</v>
      </c>
      <c r="M102" s="72" t="e">
        <f t="shared" si="91"/>
        <v>#DIV/0!</v>
      </c>
      <c r="N102" s="72" t="e">
        <f t="shared" si="91"/>
        <v>#DIV/0!</v>
      </c>
      <c r="O102" s="72" t="e">
        <f t="shared" si="91"/>
        <v>#DIV/0!</v>
      </c>
      <c r="P102" s="72" t="e">
        <f t="shared" si="91"/>
        <v>#DIV/0!</v>
      </c>
      <c r="Q102" s="72" t="e">
        <f t="shared" si="91"/>
        <v>#DIV/0!</v>
      </c>
      <c r="R102" s="72" t="e">
        <f t="shared" si="91"/>
        <v>#DIV/0!</v>
      </c>
      <c r="S102" s="72" t="e">
        <f t="shared" si="91"/>
        <v>#DIV/0!</v>
      </c>
      <c r="T102" s="72" t="e">
        <f t="shared" si="91"/>
        <v>#DIV/0!</v>
      </c>
      <c r="U102" s="72" t="e">
        <f t="shared" si="91"/>
        <v>#DIV/0!</v>
      </c>
      <c r="V102" s="72" t="e">
        <f t="shared" si="91"/>
        <v>#DIV/0!</v>
      </c>
      <c r="W102" s="72" t="e">
        <f t="shared" si="91"/>
        <v>#DIV/0!</v>
      </c>
      <c r="X102" s="72" t="e">
        <f t="shared" si="91"/>
        <v>#DIV/0!</v>
      </c>
      <c r="Y102" s="72" t="e">
        <f t="shared" si="91"/>
        <v>#DIV/0!</v>
      </c>
      <c r="Z102" s="72" t="e">
        <f t="shared" si="91"/>
        <v>#DIV/0!</v>
      </c>
      <c r="AA102" s="72" t="e">
        <f t="shared" si="91"/>
        <v>#DIV/0!</v>
      </c>
      <c r="AB102" s="72" t="e">
        <f t="shared" si="91"/>
        <v>#DIV/0!</v>
      </c>
      <c r="AC102" s="72" t="e">
        <f t="shared" si="91"/>
        <v>#DIV/0!</v>
      </c>
      <c r="AD102" s="72" t="e">
        <f>MAX((AD84*$D$102),0)</f>
        <v>#DIV/0!</v>
      </c>
      <c r="AE102" s="72" t="e">
        <f>MAX((AE84*$D$102),0)</f>
        <v>#DIV/0!</v>
      </c>
      <c r="AF102" s="52"/>
    </row>
    <row r="103" spans="1:32" ht="12.75">
      <c r="A103" s="23" t="s">
        <v>5</v>
      </c>
      <c r="B103" s="4"/>
      <c r="C103" s="4"/>
      <c r="D103" s="124">
        <v>9.09</v>
      </c>
      <c r="E103" s="49"/>
      <c r="F103" s="72" t="e">
        <f>MAX((F85*$D$103),0)</f>
        <v>#DIV/0!</v>
      </c>
      <c r="G103" s="72" t="e">
        <f aca="true" t="shared" si="92" ref="G103:AC103">MAX((G85*$D$103),0)</f>
        <v>#DIV/0!</v>
      </c>
      <c r="H103" s="72" t="e">
        <f t="shared" si="92"/>
        <v>#DIV/0!</v>
      </c>
      <c r="I103" s="72" t="e">
        <f t="shared" si="92"/>
        <v>#DIV/0!</v>
      </c>
      <c r="J103" s="72" t="e">
        <f t="shared" si="92"/>
        <v>#DIV/0!</v>
      </c>
      <c r="K103" s="72" t="e">
        <f t="shared" si="92"/>
        <v>#DIV/0!</v>
      </c>
      <c r="L103" s="72" t="e">
        <f t="shared" si="92"/>
        <v>#DIV/0!</v>
      </c>
      <c r="M103" s="72" t="e">
        <f t="shared" si="92"/>
        <v>#DIV/0!</v>
      </c>
      <c r="N103" s="72" t="e">
        <f t="shared" si="92"/>
        <v>#DIV/0!</v>
      </c>
      <c r="O103" s="72" t="e">
        <f t="shared" si="92"/>
        <v>#DIV/0!</v>
      </c>
      <c r="P103" s="72" t="e">
        <f t="shared" si="92"/>
        <v>#DIV/0!</v>
      </c>
      <c r="Q103" s="72" t="e">
        <f t="shared" si="92"/>
        <v>#DIV/0!</v>
      </c>
      <c r="R103" s="72" t="e">
        <f t="shared" si="92"/>
        <v>#DIV/0!</v>
      </c>
      <c r="S103" s="72" t="e">
        <f t="shared" si="92"/>
        <v>#DIV/0!</v>
      </c>
      <c r="T103" s="72" t="e">
        <f t="shared" si="92"/>
        <v>#DIV/0!</v>
      </c>
      <c r="U103" s="72" t="e">
        <f t="shared" si="92"/>
        <v>#DIV/0!</v>
      </c>
      <c r="V103" s="72" t="e">
        <f t="shared" si="92"/>
        <v>#DIV/0!</v>
      </c>
      <c r="W103" s="72" t="e">
        <f t="shared" si="92"/>
        <v>#DIV/0!</v>
      </c>
      <c r="X103" s="72" t="e">
        <f t="shared" si="92"/>
        <v>#DIV/0!</v>
      </c>
      <c r="Y103" s="72" t="e">
        <f t="shared" si="92"/>
        <v>#DIV/0!</v>
      </c>
      <c r="Z103" s="72" t="e">
        <f t="shared" si="92"/>
        <v>#DIV/0!</v>
      </c>
      <c r="AA103" s="72" t="e">
        <f t="shared" si="92"/>
        <v>#DIV/0!</v>
      </c>
      <c r="AB103" s="72" t="e">
        <f t="shared" si="92"/>
        <v>#DIV/0!</v>
      </c>
      <c r="AC103" s="72" t="e">
        <f t="shared" si="92"/>
        <v>#DIV/0!</v>
      </c>
      <c r="AD103" s="72" t="e">
        <f>MAX((AD85*$D$103),0)</f>
        <v>#DIV/0!</v>
      </c>
      <c r="AE103" s="72" t="e">
        <f>MAX((AE85*$D$103),0)</f>
        <v>#DIV/0!</v>
      </c>
      <c r="AF103" s="52"/>
    </row>
    <row r="104" spans="1:32" ht="12.75">
      <c r="A104" s="23" t="s">
        <v>6</v>
      </c>
      <c r="B104" s="4"/>
      <c r="C104" s="4"/>
      <c r="D104" s="124">
        <v>4.95</v>
      </c>
      <c r="E104" s="49"/>
      <c r="F104" s="72" t="e">
        <f>MAX((F86*$D$104),0)</f>
        <v>#DIV/0!</v>
      </c>
      <c r="G104" s="72" t="e">
        <f aca="true" t="shared" si="93" ref="G104:AC104">MAX((G86*$D$104),0)</f>
        <v>#DIV/0!</v>
      </c>
      <c r="H104" s="72" t="e">
        <f t="shared" si="93"/>
        <v>#DIV/0!</v>
      </c>
      <c r="I104" s="72" t="e">
        <f t="shared" si="93"/>
        <v>#DIV/0!</v>
      </c>
      <c r="J104" s="72" t="e">
        <f t="shared" si="93"/>
        <v>#DIV/0!</v>
      </c>
      <c r="K104" s="72" t="e">
        <f t="shared" si="93"/>
        <v>#DIV/0!</v>
      </c>
      <c r="L104" s="72" t="e">
        <f t="shared" si="93"/>
        <v>#DIV/0!</v>
      </c>
      <c r="M104" s="72" t="e">
        <f t="shared" si="93"/>
        <v>#DIV/0!</v>
      </c>
      <c r="N104" s="72" t="e">
        <f t="shared" si="93"/>
        <v>#DIV/0!</v>
      </c>
      <c r="O104" s="72" t="e">
        <f t="shared" si="93"/>
        <v>#DIV/0!</v>
      </c>
      <c r="P104" s="72" t="e">
        <f t="shared" si="93"/>
        <v>#DIV/0!</v>
      </c>
      <c r="Q104" s="72" t="e">
        <f t="shared" si="93"/>
        <v>#DIV/0!</v>
      </c>
      <c r="R104" s="72" t="e">
        <f t="shared" si="93"/>
        <v>#DIV/0!</v>
      </c>
      <c r="S104" s="72" t="e">
        <f t="shared" si="93"/>
        <v>#DIV/0!</v>
      </c>
      <c r="T104" s="72" t="e">
        <f t="shared" si="93"/>
        <v>#DIV/0!</v>
      </c>
      <c r="U104" s="72" t="e">
        <f t="shared" si="93"/>
        <v>#DIV/0!</v>
      </c>
      <c r="V104" s="72" t="e">
        <f t="shared" si="93"/>
        <v>#DIV/0!</v>
      </c>
      <c r="W104" s="72" t="e">
        <f t="shared" si="93"/>
        <v>#DIV/0!</v>
      </c>
      <c r="X104" s="72" t="e">
        <f t="shared" si="93"/>
        <v>#DIV/0!</v>
      </c>
      <c r="Y104" s="72" t="e">
        <f t="shared" si="93"/>
        <v>#DIV/0!</v>
      </c>
      <c r="Z104" s="72" t="e">
        <f t="shared" si="93"/>
        <v>#DIV/0!</v>
      </c>
      <c r="AA104" s="72" t="e">
        <f t="shared" si="93"/>
        <v>#DIV/0!</v>
      </c>
      <c r="AB104" s="72" t="e">
        <f t="shared" si="93"/>
        <v>#DIV/0!</v>
      </c>
      <c r="AC104" s="72" t="e">
        <f t="shared" si="93"/>
        <v>#DIV/0!</v>
      </c>
      <c r="AD104" s="72" t="e">
        <f>MAX((AD86*$D$104),0)</f>
        <v>#DIV/0!</v>
      </c>
      <c r="AE104" s="72" t="e">
        <f>MAX((AE86*$D$104),0)</f>
        <v>#DIV/0!</v>
      </c>
      <c r="AF104" s="52"/>
    </row>
    <row r="105" spans="1:32" ht="12.75">
      <c r="A105" s="23"/>
      <c r="B105" s="4"/>
      <c r="C105" s="4"/>
      <c r="D105" s="78"/>
      <c r="E105" s="49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52"/>
    </row>
    <row r="106" spans="1:32" ht="12.75">
      <c r="A106" s="84" t="s">
        <v>1</v>
      </c>
      <c r="B106" s="4"/>
      <c r="C106" s="4"/>
      <c r="D106" s="78"/>
      <c r="E106" s="49"/>
      <c r="F106" s="72" t="e">
        <f>SUM(F94:F98,F100:F104)</f>
        <v>#DIV/0!</v>
      </c>
      <c r="G106" s="72" t="e">
        <f aca="true" t="shared" si="94" ref="G106:AE106">SUM(G94:G98,G100:G104)</f>
        <v>#DIV/0!</v>
      </c>
      <c r="H106" s="72" t="e">
        <f t="shared" si="94"/>
        <v>#DIV/0!</v>
      </c>
      <c r="I106" s="72" t="e">
        <f t="shared" si="94"/>
        <v>#DIV/0!</v>
      </c>
      <c r="J106" s="72" t="e">
        <f t="shared" si="94"/>
        <v>#DIV/0!</v>
      </c>
      <c r="K106" s="72" t="e">
        <f t="shared" si="94"/>
        <v>#DIV/0!</v>
      </c>
      <c r="L106" s="72" t="e">
        <f t="shared" si="94"/>
        <v>#DIV/0!</v>
      </c>
      <c r="M106" s="72" t="e">
        <f t="shared" si="94"/>
        <v>#DIV/0!</v>
      </c>
      <c r="N106" s="72" t="e">
        <f t="shared" si="94"/>
        <v>#DIV/0!</v>
      </c>
      <c r="O106" s="72" t="e">
        <f t="shared" si="94"/>
        <v>#DIV/0!</v>
      </c>
      <c r="P106" s="72" t="e">
        <f t="shared" si="94"/>
        <v>#DIV/0!</v>
      </c>
      <c r="Q106" s="72" t="e">
        <f t="shared" si="94"/>
        <v>#DIV/0!</v>
      </c>
      <c r="R106" s="72" t="e">
        <f t="shared" si="94"/>
        <v>#DIV/0!</v>
      </c>
      <c r="S106" s="72" t="e">
        <f t="shared" si="94"/>
        <v>#DIV/0!</v>
      </c>
      <c r="T106" s="72" t="e">
        <f t="shared" si="94"/>
        <v>#DIV/0!</v>
      </c>
      <c r="U106" s="72" t="e">
        <f t="shared" si="94"/>
        <v>#DIV/0!</v>
      </c>
      <c r="V106" s="72" t="e">
        <f t="shared" si="94"/>
        <v>#DIV/0!</v>
      </c>
      <c r="W106" s="72" t="e">
        <f t="shared" si="94"/>
        <v>#DIV/0!</v>
      </c>
      <c r="X106" s="72" t="e">
        <f t="shared" si="94"/>
        <v>#DIV/0!</v>
      </c>
      <c r="Y106" s="72" t="e">
        <f t="shared" si="94"/>
        <v>#DIV/0!</v>
      </c>
      <c r="Z106" s="72" t="e">
        <f t="shared" si="94"/>
        <v>#DIV/0!</v>
      </c>
      <c r="AA106" s="72" t="e">
        <f t="shared" si="94"/>
        <v>#DIV/0!</v>
      </c>
      <c r="AB106" s="72" t="e">
        <f t="shared" si="94"/>
        <v>#DIV/0!</v>
      </c>
      <c r="AC106" s="72" t="e">
        <f t="shared" si="94"/>
        <v>#DIV/0!</v>
      </c>
      <c r="AD106" s="72" t="e">
        <f t="shared" si="94"/>
        <v>#DIV/0!</v>
      </c>
      <c r="AE106" s="72" t="e">
        <f t="shared" si="94"/>
        <v>#DIV/0!</v>
      </c>
      <c r="AF106" s="52"/>
    </row>
    <row r="107" spans="1:32" ht="12.75">
      <c r="A107" s="31" t="s">
        <v>24</v>
      </c>
      <c r="B107" s="4"/>
      <c r="C107" s="4"/>
      <c r="D107" s="78"/>
      <c r="E107" s="49"/>
      <c r="F107" s="72" t="e">
        <f>SUM(F100:F104)</f>
        <v>#DIV/0!</v>
      </c>
      <c r="G107" s="72" t="e">
        <f aca="true" t="shared" si="95" ref="G107:AE107">SUM(G100:G104)</f>
        <v>#DIV/0!</v>
      </c>
      <c r="H107" s="72" t="e">
        <f t="shared" si="95"/>
        <v>#DIV/0!</v>
      </c>
      <c r="I107" s="72" t="e">
        <f t="shared" si="95"/>
        <v>#DIV/0!</v>
      </c>
      <c r="J107" s="72" t="e">
        <f t="shared" si="95"/>
        <v>#DIV/0!</v>
      </c>
      <c r="K107" s="72" t="e">
        <f t="shared" si="95"/>
        <v>#DIV/0!</v>
      </c>
      <c r="L107" s="72" t="e">
        <f t="shared" si="95"/>
        <v>#DIV/0!</v>
      </c>
      <c r="M107" s="72" t="e">
        <f t="shared" si="95"/>
        <v>#DIV/0!</v>
      </c>
      <c r="N107" s="72" t="e">
        <f t="shared" si="95"/>
        <v>#DIV/0!</v>
      </c>
      <c r="O107" s="72" t="e">
        <f t="shared" si="95"/>
        <v>#DIV/0!</v>
      </c>
      <c r="P107" s="72" t="e">
        <f t="shared" si="95"/>
        <v>#DIV/0!</v>
      </c>
      <c r="Q107" s="72" t="e">
        <f t="shared" si="95"/>
        <v>#DIV/0!</v>
      </c>
      <c r="R107" s="72" t="e">
        <f t="shared" si="95"/>
        <v>#DIV/0!</v>
      </c>
      <c r="S107" s="72" t="e">
        <f t="shared" si="95"/>
        <v>#DIV/0!</v>
      </c>
      <c r="T107" s="72" t="e">
        <f t="shared" si="95"/>
        <v>#DIV/0!</v>
      </c>
      <c r="U107" s="72" t="e">
        <f t="shared" si="95"/>
        <v>#DIV/0!</v>
      </c>
      <c r="V107" s="72" t="e">
        <f t="shared" si="95"/>
        <v>#DIV/0!</v>
      </c>
      <c r="W107" s="72" t="e">
        <f t="shared" si="95"/>
        <v>#DIV/0!</v>
      </c>
      <c r="X107" s="72" t="e">
        <f t="shared" si="95"/>
        <v>#DIV/0!</v>
      </c>
      <c r="Y107" s="72" t="e">
        <f t="shared" si="95"/>
        <v>#DIV/0!</v>
      </c>
      <c r="Z107" s="72" t="e">
        <f t="shared" si="95"/>
        <v>#DIV/0!</v>
      </c>
      <c r="AA107" s="72" t="e">
        <f t="shared" si="95"/>
        <v>#DIV/0!</v>
      </c>
      <c r="AB107" s="72" t="e">
        <f t="shared" si="95"/>
        <v>#DIV/0!</v>
      </c>
      <c r="AC107" s="72" t="e">
        <f t="shared" si="95"/>
        <v>#DIV/0!</v>
      </c>
      <c r="AD107" s="72" t="e">
        <f t="shared" si="95"/>
        <v>#DIV/0!</v>
      </c>
      <c r="AE107" s="72" t="e">
        <f t="shared" si="95"/>
        <v>#DIV/0!</v>
      </c>
      <c r="AF107" s="52"/>
    </row>
    <row r="108" spans="1:32" ht="12.75">
      <c r="A108" s="38"/>
      <c r="B108" s="38"/>
      <c r="C108" s="38"/>
      <c r="D108" s="38"/>
      <c r="E108" s="38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</row>
    <row r="109" spans="1:32" ht="80.25" customHeight="1">
      <c r="A109" s="69" t="s">
        <v>48</v>
      </c>
      <c r="C109" s="126" t="s">
        <v>56</v>
      </c>
      <c r="D109" s="126" t="s">
        <v>36</v>
      </c>
      <c r="E109" s="38"/>
      <c r="AF109" s="52"/>
    </row>
    <row r="110" spans="1:32" ht="12.75">
      <c r="A110" s="76"/>
      <c r="C110" s="131"/>
      <c r="D110" s="131"/>
      <c r="E110" s="38"/>
      <c r="AF110" s="52"/>
    </row>
    <row r="111" spans="1:32" ht="12.75">
      <c r="A111" s="76"/>
      <c r="C111" s="131"/>
      <c r="D111" s="131"/>
      <c r="E111" s="38"/>
      <c r="F111" s="64">
        <f>$C$13+1</f>
        <v>1</v>
      </c>
      <c r="G111" s="64">
        <f aca="true" t="shared" si="96" ref="G111:S111">F111+1</f>
        <v>2</v>
      </c>
      <c r="H111" s="64">
        <f t="shared" si="96"/>
        <v>3</v>
      </c>
      <c r="I111" s="64">
        <f t="shared" si="96"/>
        <v>4</v>
      </c>
      <c r="J111" s="64">
        <f t="shared" si="96"/>
        <v>5</v>
      </c>
      <c r="K111" s="64">
        <f t="shared" si="96"/>
        <v>6</v>
      </c>
      <c r="L111" s="64">
        <f t="shared" si="96"/>
        <v>7</v>
      </c>
      <c r="M111" s="64">
        <f t="shared" si="96"/>
        <v>8</v>
      </c>
      <c r="N111" s="64">
        <f t="shared" si="96"/>
        <v>9</v>
      </c>
      <c r="O111" s="64">
        <f t="shared" si="96"/>
        <v>10</v>
      </c>
      <c r="P111" s="64">
        <f t="shared" si="96"/>
        <v>11</v>
      </c>
      <c r="Q111" s="64">
        <f t="shared" si="96"/>
        <v>12</v>
      </c>
      <c r="R111" s="64">
        <f t="shared" si="96"/>
        <v>13</v>
      </c>
      <c r="S111" s="64">
        <f t="shared" si="96"/>
        <v>14</v>
      </c>
      <c r="T111" s="64">
        <f>S111+1</f>
        <v>15</v>
      </c>
      <c r="U111" s="64">
        <f aca="true" t="shared" si="97" ref="U111:AC111">T111+1</f>
        <v>16</v>
      </c>
      <c r="V111" s="64">
        <f t="shared" si="97"/>
        <v>17</v>
      </c>
      <c r="W111" s="64">
        <f t="shared" si="97"/>
        <v>18</v>
      </c>
      <c r="X111" s="64">
        <f t="shared" si="97"/>
        <v>19</v>
      </c>
      <c r="Y111" s="64">
        <f t="shared" si="97"/>
        <v>20</v>
      </c>
      <c r="Z111" s="64">
        <f t="shared" si="97"/>
        <v>21</v>
      </c>
      <c r="AA111" s="64">
        <f t="shared" si="97"/>
        <v>22</v>
      </c>
      <c r="AB111" s="64">
        <f t="shared" si="97"/>
        <v>23</v>
      </c>
      <c r="AC111" s="64">
        <f t="shared" si="97"/>
        <v>24</v>
      </c>
      <c r="AD111" s="64">
        <f>AC111+1</f>
        <v>25</v>
      </c>
      <c r="AE111" s="64">
        <f>AD111+1</f>
        <v>26</v>
      </c>
      <c r="AF111" s="52"/>
    </row>
    <row r="112" spans="1:32" ht="12.75">
      <c r="A112" s="20" t="s">
        <v>2</v>
      </c>
      <c r="C112" s="125"/>
      <c r="D112" s="132"/>
      <c r="E112" s="38"/>
      <c r="F112" s="72" t="e">
        <f aca="true" t="shared" si="98" ref="F112:G115">IF(ISNUMBER(F$111),(F38*$C112/$D112)/12,"")</f>
        <v>#DIV/0!</v>
      </c>
      <c r="G112" s="72" t="e">
        <f t="shared" si="98"/>
        <v>#DIV/0!</v>
      </c>
      <c r="H112" s="72" t="e">
        <f aca="true" t="shared" si="99" ref="H112:AC112">IF(ISNUMBER(H$111),(H38*$C112/$D112)/12,"")</f>
        <v>#DIV/0!</v>
      </c>
      <c r="I112" s="72" t="e">
        <f t="shared" si="99"/>
        <v>#DIV/0!</v>
      </c>
      <c r="J112" s="72" t="e">
        <f t="shared" si="99"/>
        <v>#DIV/0!</v>
      </c>
      <c r="K112" s="72" t="e">
        <f t="shared" si="99"/>
        <v>#DIV/0!</v>
      </c>
      <c r="L112" s="72" t="e">
        <f t="shared" si="99"/>
        <v>#DIV/0!</v>
      </c>
      <c r="M112" s="72" t="e">
        <f t="shared" si="99"/>
        <v>#DIV/0!</v>
      </c>
      <c r="N112" s="72" t="e">
        <f t="shared" si="99"/>
        <v>#DIV/0!</v>
      </c>
      <c r="O112" s="72" t="e">
        <f t="shared" si="99"/>
        <v>#DIV/0!</v>
      </c>
      <c r="P112" s="72" t="e">
        <f t="shared" si="99"/>
        <v>#DIV/0!</v>
      </c>
      <c r="Q112" s="72" t="e">
        <f t="shared" si="99"/>
        <v>#DIV/0!</v>
      </c>
      <c r="R112" s="72" t="e">
        <f t="shared" si="99"/>
        <v>#DIV/0!</v>
      </c>
      <c r="S112" s="72" t="e">
        <f t="shared" si="99"/>
        <v>#DIV/0!</v>
      </c>
      <c r="T112" s="72" t="e">
        <f t="shared" si="99"/>
        <v>#DIV/0!</v>
      </c>
      <c r="U112" s="72" t="e">
        <f t="shared" si="99"/>
        <v>#DIV/0!</v>
      </c>
      <c r="V112" s="72" t="e">
        <f t="shared" si="99"/>
        <v>#DIV/0!</v>
      </c>
      <c r="W112" s="72" t="e">
        <f t="shared" si="99"/>
        <v>#DIV/0!</v>
      </c>
      <c r="X112" s="72" t="e">
        <f t="shared" si="99"/>
        <v>#DIV/0!</v>
      </c>
      <c r="Y112" s="72" t="e">
        <f t="shared" si="99"/>
        <v>#DIV/0!</v>
      </c>
      <c r="Z112" s="72" t="e">
        <f t="shared" si="99"/>
        <v>#DIV/0!</v>
      </c>
      <c r="AA112" s="72" t="e">
        <f t="shared" si="99"/>
        <v>#DIV/0!</v>
      </c>
      <c r="AB112" s="72" t="e">
        <f t="shared" si="99"/>
        <v>#DIV/0!</v>
      </c>
      <c r="AC112" s="72" t="e">
        <f t="shared" si="99"/>
        <v>#DIV/0!</v>
      </c>
      <c r="AD112" s="72" t="e">
        <f aca="true" t="shared" si="100" ref="AD112:AE115">IF(ISNUMBER(AD$111),(AD38*$C112/$D112)/12,"")</f>
        <v>#DIV/0!</v>
      </c>
      <c r="AE112" s="72" t="e">
        <f t="shared" si="100"/>
        <v>#DIV/0!</v>
      </c>
      <c r="AF112" s="52"/>
    </row>
    <row r="113" spans="1:32" ht="12.75">
      <c r="A113" s="7" t="s">
        <v>52</v>
      </c>
      <c r="C113" s="125"/>
      <c r="D113" s="132"/>
      <c r="E113" s="38"/>
      <c r="F113" s="72" t="e">
        <f t="shared" si="98"/>
        <v>#DIV/0!</v>
      </c>
      <c r="G113" s="72" t="e">
        <f t="shared" si="98"/>
        <v>#DIV/0!</v>
      </c>
      <c r="H113" s="72" t="e">
        <f aca="true" t="shared" si="101" ref="H113:AC113">IF(ISNUMBER(H$111),(H39*$C113/$D113)/12,"")</f>
        <v>#DIV/0!</v>
      </c>
      <c r="I113" s="72" t="e">
        <f t="shared" si="101"/>
        <v>#DIV/0!</v>
      </c>
      <c r="J113" s="72" t="e">
        <f t="shared" si="101"/>
        <v>#DIV/0!</v>
      </c>
      <c r="K113" s="72" t="e">
        <f t="shared" si="101"/>
        <v>#DIV/0!</v>
      </c>
      <c r="L113" s="72" t="e">
        <f t="shared" si="101"/>
        <v>#DIV/0!</v>
      </c>
      <c r="M113" s="72" t="e">
        <f t="shared" si="101"/>
        <v>#DIV/0!</v>
      </c>
      <c r="N113" s="72" t="e">
        <f t="shared" si="101"/>
        <v>#DIV/0!</v>
      </c>
      <c r="O113" s="72" t="e">
        <f t="shared" si="101"/>
        <v>#DIV/0!</v>
      </c>
      <c r="P113" s="72" t="e">
        <f t="shared" si="101"/>
        <v>#DIV/0!</v>
      </c>
      <c r="Q113" s="72" t="e">
        <f t="shared" si="101"/>
        <v>#DIV/0!</v>
      </c>
      <c r="R113" s="72" t="e">
        <f t="shared" si="101"/>
        <v>#DIV/0!</v>
      </c>
      <c r="S113" s="72" t="e">
        <f t="shared" si="101"/>
        <v>#DIV/0!</v>
      </c>
      <c r="T113" s="72" t="e">
        <f t="shared" si="101"/>
        <v>#DIV/0!</v>
      </c>
      <c r="U113" s="72" t="e">
        <f t="shared" si="101"/>
        <v>#DIV/0!</v>
      </c>
      <c r="V113" s="72" t="e">
        <f t="shared" si="101"/>
        <v>#DIV/0!</v>
      </c>
      <c r="W113" s="72" t="e">
        <f t="shared" si="101"/>
        <v>#DIV/0!</v>
      </c>
      <c r="X113" s="72" t="e">
        <f t="shared" si="101"/>
        <v>#DIV/0!</v>
      </c>
      <c r="Y113" s="72" t="e">
        <f t="shared" si="101"/>
        <v>#DIV/0!</v>
      </c>
      <c r="Z113" s="72" t="e">
        <f t="shared" si="101"/>
        <v>#DIV/0!</v>
      </c>
      <c r="AA113" s="72" t="e">
        <f t="shared" si="101"/>
        <v>#DIV/0!</v>
      </c>
      <c r="AB113" s="72" t="e">
        <f t="shared" si="101"/>
        <v>#DIV/0!</v>
      </c>
      <c r="AC113" s="72" t="e">
        <f t="shared" si="101"/>
        <v>#DIV/0!</v>
      </c>
      <c r="AD113" s="72" t="e">
        <f t="shared" si="100"/>
        <v>#DIV/0!</v>
      </c>
      <c r="AE113" s="72" t="e">
        <f t="shared" si="100"/>
        <v>#DIV/0!</v>
      </c>
      <c r="AF113" s="52"/>
    </row>
    <row r="114" spans="1:32" ht="12.75">
      <c r="A114" s="7" t="s">
        <v>53</v>
      </c>
      <c r="C114" s="125"/>
      <c r="D114" s="132"/>
      <c r="E114" s="38"/>
      <c r="F114" s="72" t="e">
        <f t="shared" si="98"/>
        <v>#DIV/0!</v>
      </c>
      <c r="G114" s="72" t="e">
        <f t="shared" si="98"/>
        <v>#DIV/0!</v>
      </c>
      <c r="H114" s="72" t="e">
        <f aca="true" t="shared" si="102" ref="H114:AC114">IF(ISNUMBER(H$111),(H40*$C114/$D114)/12,"")</f>
        <v>#DIV/0!</v>
      </c>
      <c r="I114" s="72" t="e">
        <f t="shared" si="102"/>
        <v>#DIV/0!</v>
      </c>
      <c r="J114" s="72" t="e">
        <f t="shared" si="102"/>
        <v>#DIV/0!</v>
      </c>
      <c r="K114" s="72" t="e">
        <f t="shared" si="102"/>
        <v>#DIV/0!</v>
      </c>
      <c r="L114" s="72" t="e">
        <f t="shared" si="102"/>
        <v>#DIV/0!</v>
      </c>
      <c r="M114" s="72" t="e">
        <f t="shared" si="102"/>
        <v>#DIV/0!</v>
      </c>
      <c r="N114" s="72" t="e">
        <f t="shared" si="102"/>
        <v>#DIV/0!</v>
      </c>
      <c r="O114" s="72" t="e">
        <f t="shared" si="102"/>
        <v>#DIV/0!</v>
      </c>
      <c r="P114" s="72" t="e">
        <f t="shared" si="102"/>
        <v>#DIV/0!</v>
      </c>
      <c r="Q114" s="72" t="e">
        <f t="shared" si="102"/>
        <v>#DIV/0!</v>
      </c>
      <c r="R114" s="72" t="e">
        <f t="shared" si="102"/>
        <v>#DIV/0!</v>
      </c>
      <c r="S114" s="72" t="e">
        <f t="shared" si="102"/>
        <v>#DIV/0!</v>
      </c>
      <c r="T114" s="72" t="e">
        <f t="shared" si="102"/>
        <v>#DIV/0!</v>
      </c>
      <c r="U114" s="72" t="e">
        <f t="shared" si="102"/>
        <v>#DIV/0!</v>
      </c>
      <c r="V114" s="72" t="e">
        <f t="shared" si="102"/>
        <v>#DIV/0!</v>
      </c>
      <c r="W114" s="72" t="e">
        <f t="shared" si="102"/>
        <v>#DIV/0!</v>
      </c>
      <c r="X114" s="72" t="e">
        <f t="shared" si="102"/>
        <v>#DIV/0!</v>
      </c>
      <c r="Y114" s="72" t="e">
        <f t="shared" si="102"/>
        <v>#DIV/0!</v>
      </c>
      <c r="Z114" s="72" t="e">
        <f t="shared" si="102"/>
        <v>#DIV/0!</v>
      </c>
      <c r="AA114" s="72" t="e">
        <f t="shared" si="102"/>
        <v>#DIV/0!</v>
      </c>
      <c r="AB114" s="72" t="e">
        <f t="shared" si="102"/>
        <v>#DIV/0!</v>
      </c>
      <c r="AC114" s="72" t="e">
        <f t="shared" si="102"/>
        <v>#DIV/0!</v>
      </c>
      <c r="AD114" s="72" t="e">
        <f t="shared" si="100"/>
        <v>#DIV/0!</v>
      </c>
      <c r="AE114" s="72" t="e">
        <f t="shared" si="100"/>
        <v>#DIV/0!</v>
      </c>
      <c r="AF114" s="52"/>
    </row>
    <row r="115" spans="1:32" ht="12.75">
      <c r="A115" s="21" t="s">
        <v>4</v>
      </c>
      <c r="C115" s="116"/>
      <c r="D115" s="132"/>
      <c r="E115" s="38"/>
      <c r="F115" s="72" t="e">
        <f t="shared" si="98"/>
        <v>#DIV/0!</v>
      </c>
      <c r="G115" s="72" t="e">
        <f t="shared" si="98"/>
        <v>#DIV/0!</v>
      </c>
      <c r="H115" s="72" t="e">
        <f aca="true" t="shared" si="103" ref="H115:AC115">IF(ISNUMBER(H$111),(H41*$C115/$D115)/12,"")</f>
        <v>#DIV/0!</v>
      </c>
      <c r="I115" s="72" t="e">
        <f t="shared" si="103"/>
        <v>#DIV/0!</v>
      </c>
      <c r="J115" s="72" t="e">
        <f t="shared" si="103"/>
        <v>#DIV/0!</v>
      </c>
      <c r="K115" s="72" t="e">
        <f t="shared" si="103"/>
        <v>#DIV/0!</v>
      </c>
      <c r="L115" s="72" t="e">
        <f t="shared" si="103"/>
        <v>#DIV/0!</v>
      </c>
      <c r="M115" s="72" t="e">
        <f t="shared" si="103"/>
        <v>#DIV/0!</v>
      </c>
      <c r="N115" s="72" t="e">
        <f t="shared" si="103"/>
        <v>#DIV/0!</v>
      </c>
      <c r="O115" s="72" t="e">
        <f t="shared" si="103"/>
        <v>#DIV/0!</v>
      </c>
      <c r="P115" s="72" t="e">
        <f t="shared" si="103"/>
        <v>#DIV/0!</v>
      </c>
      <c r="Q115" s="72" t="e">
        <f t="shared" si="103"/>
        <v>#DIV/0!</v>
      </c>
      <c r="R115" s="72" t="e">
        <f t="shared" si="103"/>
        <v>#DIV/0!</v>
      </c>
      <c r="S115" s="72" t="e">
        <f t="shared" si="103"/>
        <v>#DIV/0!</v>
      </c>
      <c r="T115" s="72" t="e">
        <f t="shared" si="103"/>
        <v>#DIV/0!</v>
      </c>
      <c r="U115" s="72" t="e">
        <f t="shared" si="103"/>
        <v>#DIV/0!</v>
      </c>
      <c r="V115" s="72" t="e">
        <f t="shared" si="103"/>
        <v>#DIV/0!</v>
      </c>
      <c r="W115" s="72" t="e">
        <f t="shared" si="103"/>
        <v>#DIV/0!</v>
      </c>
      <c r="X115" s="72" t="e">
        <f t="shared" si="103"/>
        <v>#DIV/0!</v>
      </c>
      <c r="Y115" s="72" t="e">
        <f t="shared" si="103"/>
        <v>#DIV/0!</v>
      </c>
      <c r="Z115" s="72" t="e">
        <f t="shared" si="103"/>
        <v>#DIV/0!</v>
      </c>
      <c r="AA115" s="72" t="e">
        <f t="shared" si="103"/>
        <v>#DIV/0!</v>
      </c>
      <c r="AB115" s="72" t="e">
        <f t="shared" si="103"/>
        <v>#DIV/0!</v>
      </c>
      <c r="AC115" s="72" t="e">
        <f t="shared" si="103"/>
        <v>#DIV/0!</v>
      </c>
      <c r="AD115" s="72" t="e">
        <f t="shared" si="100"/>
        <v>#DIV/0!</v>
      </c>
      <c r="AE115" s="72" t="e">
        <f t="shared" si="100"/>
        <v>#DIV/0!</v>
      </c>
      <c r="AF115" s="52"/>
    </row>
    <row r="116" spans="1:32" ht="12.75">
      <c r="A116" s="21" t="s">
        <v>49</v>
      </c>
      <c r="C116" s="116"/>
      <c r="D116" s="132"/>
      <c r="E116" s="38"/>
      <c r="F116" s="72" t="e">
        <f>IF(ISNUMBER(F$111),(F61*$C116/$D116)/12,"")</f>
        <v>#DIV/0!</v>
      </c>
      <c r="G116" s="72" t="e">
        <f aca="true" t="shared" si="104" ref="G116:AE116">IF(ISNUMBER(G$111),(G61*$C116/$D116)/12,"")</f>
        <v>#DIV/0!</v>
      </c>
      <c r="H116" s="72" t="e">
        <f t="shared" si="104"/>
        <v>#DIV/0!</v>
      </c>
      <c r="I116" s="72" t="e">
        <f t="shared" si="104"/>
        <v>#DIV/0!</v>
      </c>
      <c r="J116" s="72" t="e">
        <f t="shared" si="104"/>
        <v>#DIV/0!</v>
      </c>
      <c r="K116" s="72" t="e">
        <f t="shared" si="104"/>
        <v>#DIV/0!</v>
      </c>
      <c r="L116" s="72" t="e">
        <f t="shared" si="104"/>
        <v>#DIV/0!</v>
      </c>
      <c r="M116" s="72" t="e">
        <f t="shared" si="104"/>
        <v>#DIV/0!</v>
      </c>
      <c r="N116" s="72" t="e">
        <f t="shared" si="104"/>
        <v>#DIV/0!</v>
      </c>
      <c r="O116" s="72" t="e">
        <f t="shared" si="104"/>
        <v>#DIV/0!</v>
      </c>
      <c r="P116" s="72" t="e">
        <f t="shared" si="104"/>
        <v>#DIV/0!</v>
      </c>
      <c r="Q116" s="72" t="e">
        <f t="shared" si="104"/>
        <v>#DIV/0!</v>
      </c>
      <c r="R116" s="72" t="e">
        <f t="shared" si="104"/>
        <v>#DIV/0!</v>
      </c>
      <c r="S116" s="72" t="e">
        <f t="shared" si="104"/>
        <v>#DIV/0!</v>
      </c>
      <c r="T116" s="72" t="e">
        <f t="shared" si="104"/>
        <v>#DIV/0!</v>
      </c>
      <c r="U116" s="72" t="e">
        <f t="shared" si="104"/>
        <v>#DIV/0!</v>
      </c>
      <c r="V116" s="72" t="e">
        <f t="shared" si="104"/>
        <v>#DIV/0!</v>
      </c>
      <c r="W116" s="72" t="e">
        <f t="shared" si="104"/>
        <v>#DIV/0!</v>
      </c>
      <c r="X116" s="72" t="e">
        <f t="shared" si="104"/>
        <v>#DIV/0!</v>
      </c>
      <c r="Y116" s="72" t="e">
        <f t="shared" si="104"/>
        <v>#DIV/0!</v>
      </c>
      <c r="Z116" s="72" t="e">
        <f t="shared" si="104"/>
        <v>#DIV/0!</v>
      </c>
      <c r="AA116" s="72" t="e">
        <f t="shared" si="104"/>
        <v>#DIV/0!</v>
      </c>
      <c r="AB116" s="72" t="e">
        <f t="shared" si="104"/>
        <v>#DIV/0!</v>
      </c>
      <c r="AC116" s="72" t="e">
        <f t="shared" si="104"/>
        <v>#DIV/0!</v>
      </c>
      <c r="AD116" s="72" t="e">
        <f t="shared" si="104"/>
        <v>#DIV/0!</v>
      </c>
      <c r="AE116" s="72" t="e">
        <f t="shared" si="104"/>
        <v>#DIV/0!</v>
      </c>
      <c r="AF116" s="52"/>
    </row>
    <row r="117" spans="1:32" ht="12.75">
      <c r="A117" s="22" t="s">
        <v>7</v>
      </c>
      <c r="C117" s="120"/>
      <c r="D117" s="133"/>
      <c r="E117" s="38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52"/>
    </row>
    <row r="118" spans="1:32" ht="12.75">
      <c r="A118" s="8" t="s">
        <v>44</v>
      </c>
      <c r="C118" s="134">
        <v>1</v>
      </c>
      <c r="D118" s="134"/>
      <c r="E118" s="38"/>
      <c r="F118" s="72" t="e">
        <f aca="true" t="shared" si="105" ref="F118:AE118">IF(ISNUMBER(F$111),(F63*$C118/$D118)/12,"")</f>
        <v>#DIV/0!</v>
      </c>
      <c r="G118" s="72" t="e">
        <f t="shared" si="105"/>
        <v>#DIV/0!</v>
      </c>
      <c r="H118" s="72" t="e">
        <f t="shared" si="105"/>
        <v>#DIV/0!</v>
      </c>
      <c r="I118" s="72" t="e">
        <f t="shared" si="105"/>
        <v>#DIV/0!</v>
      </c>
      <c r="J118" s="72" t="e">
        <f t="shared" si="105"/>
        <v>#DIV/0!</v>
      </c>
      <c r="K118" s="72" t="e">
        <f t="shared" si="105"/>
        <v>#DIV/0!</v>
      </c>
      <c r="L118" s="72" t="e">
        <f t="shared" si="105"/>
        <v>#DIV/0!</v>
      </c>
      <c r="M118" s="72" t="e">
        <f t="shared" si="105"/>
        <v>#DIV/0!</v>
      </c>
      <c r="N118" s="72" t="e">
        <f t="shared" si="105"/>
        <v>#DIV/0!</v>
      </c>
      <c r="O118" s="72" t="e">
        <f t="shared" si="105"/>
        <v>#DIV/0!</v>
      </c>
      <c r="P118" s="72" t="e">
        <f t="shared" si="105"/>
        <v>#DIV/0!</v>
      </c>
      <c r="Q118" s="72" t="e">
        <f t="shared" si="105"/>
        <v>#DIV/0!</v>
      </c>
      <c r="R118" s="72" t="e">
        <f t="shared" si="105"/>
        <v>#DIV/0!</v>
      </c>
      <c r="S118" s="72" t="e">
        <f t="shared" si="105"/>
        <v>#DIV/0!</v>
      </c>
      <c r="T118" s="72" t="e">
        <f t="shared" si="105"/>
        <v>#DIV/0!</v>
      </c>
      <c r="U118" s="72" t="e">
        <f t="shared" si="105"/>
        <v>#DIV/0!</v>
      </c>
      <c r="V118" s="72" t="e">
        <f t="shared" si="105"/>
        <v>#DIV/0!</v>
      </c>
      <c r="W118" s="72" t="e">
        <f t="shared" si="105"/>
        <v>#DIV/0!</v>
      </c>
      <c r="X118" s="72" t="e">
        <f t="shared" si="105"/>
        <v>#DIV/0!</v>
      </c>
      <c r="Y118" s="72" t="e">
        <f t="shared" si="105"/>
        <v>#DIV/0!</v>
      </c>
      <c r="Z118" s="72" t="e">
        <f t="shared" si="105"/>
        <v>#DIV/0!</v>
      </c>
      <c r="AA118" s="72" t="e">
        <f t="shared" si="105"/>
        <v>#DIV/0!</v>
      </c>
      <c r="AB118" s="72" t="e">
        <f t="shared" si="105"/>
        <v>#DIV/0!</v>
      </c>
      <c r="AC118" s="72" t="e">
        <f t="shared" si="105"/>
        <v>#DIV/0!</v>
      </c>
      <c r="AD118" s="72" t="e">
        <f t="shared" si="105"/>
        <v>#DIV/0!</v>
      </c>
      <c r="AE118" s="72" t="e">
        <f t="shared" si="105"/>
        <v>#DIV/0!</v>
      </c>
      <c r="AF118" s="52"/>
    </row>
    <row r="119" spans="1:32" ht="12.75">
      <c r="A119" s="8" t="s">
        <v>45</v>
      </c>
      <c r="C119" s="134">
        <v>1</v>
      </c>
      <c r="D119" s="134"/>
      <c r="E119" s="38"/>
      <c r="F119" s="72" t="e">
        <f>IF(ISNUMBER(F$111),(F64*$C119/$D119)/12,"")</f>
        <v>#DIV/0!</v>
      </c>
      <c r="G119" s="72" t="e">
        <f aca="true" t="shared" si="106" ref="G119:U119">IF(ISNUMBER(G$111),(G64*$C119/$D119)/12,"")</f>
        <v>#DIV/0!</v>
      </c>
      <c r="H119" s="72" t="e">
        <f t="shared" si="106"/>
        <v>#DIV/0!</v>
      </c>
      <c r="I119" s="72" t="e">
        <f t="shared" si="106"/>
        <v>#DIV/0!</v>
      </c>
      <c r="J119" s="72" t="e">
        <f t="shared" si="106"/>
        <v>#DIV/0!</v>
      </c>
      <c r="K119" s="72" t="e">
        <f t="shared" si="106"/>
        <v>#DIV/0!</v>
      </c>
      <c r="L119" s="72" t="e">
        <f t="shared" si="106"/>
        <v>#DIV/0!</v>
      </c>
      <c r="M119" s="72" t="e">
        <f t="shared" si="106"/>
        <v>#DIV/0!</v>
      </c>
      <c r="N119" s="72" t="e">
        <f t="shared" si="106"/>
        <v>#DIV/0!</v>
      </c>
      <c r="O119" s="72" t="e">
        <f t="shared" si="106"/>
        <v>#DIV/0!</v>
      </c>
      <c r="P119" s="72" t="e">
        <f t="shared" si="106"/>
        <v>#DIV/0!</v>
      </c>
      <c r="Q119" s="72" t="e">
        <f t="shared" si="106"/>
        <v>#DIV/0!</v>
      </c>
      <c r="R119" s="72" t="e">
        <f t="shared" si="106"/>
        <v>#DIV/0!</v>
      </c>
      <c r="S119" s="72" t="e">
        <f t="shared" si="106"/>
        <v>#DIV/0!</v>
      </c>
      <c r="T119" s="72" t="e">
        <f t="shared" si="106"/>
        <v>#DIV/0!</v>
      </c>
      <c r="U119" s="72" t="e">
        <f t="shared" si="106"/>
        <v>#DIV/0!</v>
      </c>
      <c r="V119" s="72" t="e">
        <f aca="true" t="shared" si="107" ref="V119:AE119">IF(ISNUMBER(V$111),(V64*$C119/$D119)/12,"")</f>
        <v>#DIV/0!</v>
      </c>
      <c r="W119" s="72" t="e">
        <f t="shared" si="107"/>
        <v>#DIV/0!</v>
      </c>
      <c r="X119" s="72" t="e">
        <f t="shared" si="107"/>
        <v>#DIV/0!</v>
      </c>
      <c r="Y119" s="72" t="e">
        <f t="shared" si="107"/>
        <v>#DIV/0!</v>
      </c>
      <c r="Z119" s="72" t="e">
        <f t="shared" si="107"/>
        <v>#DIV/0!</v>
      </c>
      <c r="AA119" s="72" t="e">
        <f t="shared" si="107"/>
        <v>#DIV/0!</v>
      </c>
      <c r="AB119" s="72" t="e">
        <f t="shared" si="107"/>
        <v>#DIV/0!</v>
      </c>
      <c r="AC119" s="72" t="e">
        <f t="shared" si="107"/>
        <v>#DIV/0!</v>
      </c>
      <c r="AD119" s="72" t="e">
        <f t="shared" si="107"/>
        <v>#DIV/0!</v>
      </c>
      <c r="AE119" s="72" t="e">
        <f t="shared" si="107"/>
        <v>#DIV/0!</v>
      </c>
      <c r="AF119" s="52"/>
    </row>
    <row r="120" spans="1:32" ht="12.75">
      <c r="A120" s="20" t="s">
        <v>3</v>
      </c>
      <c r="C120" s="134">
        <v>1</v>
      </c>
      <c r="D120" s="134"/>
      <c r="E120" s="38"/>
      <c r="F120" s="72" t="e">
        <f>IF(ISNUMBER(F$111),(F65*$C120/$D120)/12,"")</f>
        <v>#DIV/0!</v>
      </c>
      <c r="G120" s="72" t="e">
        <f aca="true" t="shared" si="108" ref="G120:U120">IF(ISNUMBER(G$111),(G65*$C120/$D120)/12,"")</f>
        <v>#DIV/0!</v>
      </c>
      <c r="H120" s="72" t="e">
        <f t="shared" si="108"/>
        <v>#DIV/0!</v>
      </c>
      <c r="I120" s="72" t="e">
        <f t="shared" si="108"/>
        <v>#DIV/0!</v>
      </c>
      <c r="J120" s="72" t="e">
        <f t="shared" si="108"/>
        <v>#DIV/0!</v>
      </c>
      <c r="K120" s="72" t="e">
        <f t="shared" si="108"/>
        <v>#DIV/0!</v>
      </c>
      <c r="L120" s="72" t="e">
        <f t="shared" si="108"/>
        <v>#DIV/0!</v>
      </c>
      <c r="M120" s="72" t="e">
        <f t="shared" si="108"/>
        <v>#DIV/0!</v>
      </c>
      <c r="N120" s="72" t="e">
        <f t="shared" si="108"/>
        <v>#DIV/0!</v>
      </c>
      <c r="O120" s="72" t="e">
        <f t="shared" si="108"/>
        <v>#DIV/0!</v>
      </c>
      <c r="P120" s="72" t="e">
        <f t="shared" si="108"/>
        <v>#DIV/0!</v>
      </c>
      <c r="Q120" s="72" t="e">
        <f t="shared" si="108"/>
        <v>#DIV/0!</v>
      </c>
      <c r="R120" s="72" t="e">
        <f t="shared" si="108"/>
        <v>#DIV/0!</v>
      </c>
      <c r="S120" s="72" t="e">
        <f t="shared" si="108"/>
        <v>#DIV/0!</v>
      </c>
      <c r="T120" s="72" t="e">
        <f t="shared" si="108"/>
        <v>#DIV/0!</v>
      </c>
      <c r="U120" s="72" t="e">
        <f t="shared" si="108"/>
        <v>#DIV/0!</v>
      </c>
      <c r="V120" s="72" t="e">
        <f aca="true" t="shared" si="109" ref="V120:AE120">IF(ISNUMBER(V$111),(V65*$C120/$D120)/12,"")</f>
        <v>#DIV/0!</v>
      </c>
      <c r="W120" s="72" t="e">
        <f t="shared" si="109"/>
        <v>#DIV/0!</v>
      </c>
      <c r="X120" s="72" t="e">
        <f t="shared" si="109"/>
        <v>#DIV/0!</v>
      </c>
      <c r="Y120" s="72" t="e">
        <f t="shared" si="109"/>
        <v>#DIV/0!</v>
      </c>
      <c r="Z120" s="72" t="e">
        <f t="shared" si="109"/>
        <v>#DIV/0!</v>
      </c>
      <c r="AA120" s="72" t="e">
        <f t="shared" si="109"/>
        <v>#DIV/0!</v>
      </c>
      <c r="AB120" s="72" t="e">
        <f t="shared" si="109"/>
        <v>#DIV/0!</v>
      </c>
      <c r="AC120" s="72" t="e">
        <f t="shared" si="109"/>
        <v>#DIV/0!</v>
      </c>
      <c r="AD120" s="72" t="e">
        <f t="shared" si="109"/>
        <v>#DIV/0!</v>
      </c>
      <c r="AE120" s="72" t="e">
        <f t="shared" si="109"/>
        <v>#DIV/0!</v>
      </c>
      <c r="AF120" s="52"/>
    </row>
    <row r="121" spans="1:32" ht="12.75">
      <c r="A121" s="23" t="s">
        <v>5</v>
      </c>
      <c r="C121" s="134">
        <v>1</v>
      </c>
      <c r="D121" s="134"/>
      <c r="E121" s="38"/>
      <c r="F121" s="72" t="e">
        <f>IF(ISNUMBER(F$111),(F66*$C121/$D121)/12,"")</f>
        <v>#DIV/0!</v>
      </c>
      <c r="G121" s="72" t="e">
        <f aca="true" t="shared" si="110" ref="G121:U121">IF(ISNUMBER(G$111),(G66*$C121/$D121)/12,"")</f>
        <v>#DIV/0!</v>
      </c>
      <c r="H121" s="72" t="e">
        <f t="shared" si="110"/>
        <v>#DIV/0!</v>
      </c>
      <c r="I121" s="72" t="e">
        <f t="shared" si="110"/>
        <v>#DIV/0!</v>
      </c>
      <c r="J121" s="72" t="e">
        <f t="shared" si="110"/>
        <v>#DIV/0!</v>
      </c>
      <c r="K121" s="72" t="e">
        <f t="shared" si="110"/>
        <v>#DIV/0!</v>
      </c>
      <c r="L121" s="72" t="e">
        <f t="shared" si="110"/>
        <v>#DIV/0!</v>
      </c>
      <c r="M121" s="72" t="e">
        <f t="shared" si="110"/>
        <v>#DIV/0!</v>
      </c>
      <c r="N121" s="72" t="e">
        <f t="shared" si="110"/>
        <v>#DIV/0!</v>
      </c>
      <c r="O121" s="72" t="e">
        <f t="shared" si="110"/>
        <v>#DIV/0!</v>
      </c>
      <c r="P121" s="72" t="e">
        <f t="shared" si="110"/>
        <v>#DIV/0!</v>
      </c>
      <c r="Q121" s="72" t="e">
        <f t="shared" si="110"/>
        <v>#DIV/0!</v>
      </c>
      <c r="R121" s="72" t="e">
        <f t="shared" si="110"/>
        <v>#DIV/0!</v>
      </c>
      <c r="S121" s="72" t="e">
        <f t="shared" si="110"/>
        <v>#DIV/0!</v>
      </c>
      <c r="T121" s="72" t="e">
        <f t="shared" si="110"/>
        <v>#DIV/0!</v>
      </c>
      <c r="U121" s="72" t="e">
        <f t="shared" si="110"/>
        <v>#DIV/0!</v>
      </c>
      <c r="V121" s="72" t="e">
        <f aca="true" t="shared" si="111" ref="V121:AE121">IF(ISNUMBER(V$111),(V66*$C121/$D121)/12,"")</f>
        <v>#DIV/0!</v>
      </c>
      <c r="W121" s="72" t="e">
        <f t="shared" si="111"/>
        <v>#DIV/0!</v>
      </c>
      <c r="X121" s="72" t="e">
        <f t="shared" si="111"/>
        <v>#DIV/0!</v>
      </c>
      <c r="Y121" s="72" t="e">
        <f t="shared" si="111"/>
        <v>#DIV/0!</v>
      </c>
      <c r="Z121" s="72" t="e">
        <f t="shared" si="111"/>
        <v>#DIV/0!</v>
      </c>
      <c r="AA121" s="72" t="e">
        <f t="shared" si="111"/>
        <v>#DIV/0!</v>
      </c>
      <c r="AB121" s="72" t="e">
        <f t="shared" si="111"/>
        <v>#DIV/0!</v>
      </c>
      <c r="AC121" s="72" t="e">
        <f t="shared" si="111"/>
        <v>#DIV/0!</v>
      </c>
      <c r="AD121" s="72" t="e">
        <f t="shared" si="111"/>
        <v>#DIV/0!</v>
      </c>
      <c r="AE121" s="72" t="e">
        <f t="shared" si="111"/>
        <v>#DIV/0!</v>
      </c>
      <c r="AF121" s="52"/>
    </row>
    <row r="122" spans="1:32" ht="12.75">
      <c r="A122" s="23" t="s">
        <v>6</v>
      </c>
      <c r="C122" s="134">
        <v>1</v>
      </c>
      <c r="D122" s="134"/>
      <c r="E122" s="38"/>
      <c r="F122" s="72" t="e">
        <f>IF(ISNUMBER(F$111),(F67*$C122/$D122)/12,"")</f>
        <v>#DIV/0!</v>
      </c>
      <c r="G122" s="72" t="e">
        <f aca="true" t="shared" si="112" ref="G122:U122">IF(ISNUMBER(G$111),(G67*$C122/$D122)/12,"")</f>
        <v>#DIV/0!</v>
      </c>
      <c r="H122" s="72" t="e">
        <f t="shared" si="112"/>
        <v>#DIV/0!</v>
      </c>
      <c r="I122" s="72" t="e">
        <f t="shared" si="112"/>
        <v>#DIV/0!</v>
      </c>
      <c r="J122" s="72" t="e">
        <f t="shared" si="112"/>
        <v>#DIV/0!</v>
      </c>
      <c r="K122" s="72" t="e">
        <f t="shared" si="112"/>
        <v>#DIV/0!</v>
      </c>
      <c r="L122" s="72" t="e">
        <f t="shared" si="112"/>
        <v>#DIV/0!</v>
      </c>
      <c r="M122" s="72" t="e">
        <f t="shared" si="112"/>
        <v>#DIV/0!</v>
      </c>
      <c r="N122" s="72" t="e">
        <f t="shared" si="112"/>
        <v>#DIV/0!</v>
      </c>
      <c r="O122" s="72" t="e">
        <f t="shared" si="112"/>
        <v>#DIV/0!</v>
      </c>
      <c r="P122" s="72" t="e">
        <f t="shared" si="112"/>
        <v>#DIV/0!</v>
      </c>
      <c r="Q122" s="72" t="e">
        <f t="shared" si="112"/>
        <v>#DIV/0!</v>
      </c>
      <c r="R122" s="72" t="e">
        <f t="shared" si="112"/>
        <v>#DIV/0!</v>
      </c>
      <c r="S122" s="72" t="e">
        <f t="shared" si="112"/>
        <v>#DIV/0!</v>
      </c>
      <c r="T122" s="72" t="e">
        <f t="shared" si="112"/>
        <v>#DIV/0!</v>
      </c>
      <c r="U122" s="72" t="e">
        <f t="shared" si="112"/>
        <v>#DIV/0!</v>
      </c>
      <c r="V122" s="72" t="e">
        <f aca="true" t="shared" si="113" ref="V122:AE122">IF(ISNUMBER(V$111),(V67*$C122/$D122)/12,"")</f>
        <v>#DIV/0!</v>
      </c>
      <c r="W122" s="72" t="e">
        <f t="shared" si="113"/>
        <v>#DIV/0!</v>
      </c>
      <c r="X122" s="72" t="e">
        <f t="shared" si="113"/>
        <v>#DIV/0!</v>
      </c>
      <c r="Y122" s="72" t="e">
        <f t="shared" si="113"/>
        <v>#DIV/0!</v>
      </c>
      <c r="Z122" s="72" t="e">
        <f t="shared" si="113"/>
        <v>#DIV/0!</v>
      </c>
      <c r="AA122" s="72" t="e">
        <f t="shared" si="113"/>
        <v>#DIV/0!</v>
      </c>
      <c r="AB122" s="72" t="e">
        <f t="shared" si="113"/>
        <v>#DIV/0!</v>
      </c>
      <c r="AC122" s="72" t="e">
        <f t="shared" si="113"/>
        <v>#DIV/0!</v>
      </c>
      <c r="AD122" s="72" t="e">
        <f t="shared" si="113"/>
        <v>#DIV/0!</v>
      </c>
      <c r="AE122" s="72" t="e">
        <f t="shared" si="113"/>
        <v>#DIV/0!</v>
      </c>
      <c r="AF122" s="52"/>
    </row>
    <row r="123" spans="1:32" ht="12.75">
      <c r="A123" s="79"/>
      <c r="B123" s="79"/>
      <c r="C123" s="38"/>
      <c r="D123" s="38"/>
      <c r="E123" s="38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</row>
    <row r="124" spans="1:32" ht="66" customHeight="1">
      <c r="A124" s="69" t="s">
        <v>54</v>
      </c>
      <c r="C124" s="93"/>
      <c r="D124" s="126" t="s">
        <v>47</v>
      </c>
      <c r="E124" s="38"/>
      <c r="AF124" s="52"/>
    </row>
    <row r="125" spans="1:32" s="5" customFormat="1" ht="17.25" customHeight="1">
      <c r="A125" s="93"/>
      <c r="C125" s="93"/>
      <c r="D125" s="135"/>
      <c r="E125" s="38"/>
      <c r="F125" s="64">
        <f>$C$13+1</f>
        <v>1</v>
      </c>
      <c r="G125" s="64">
        <f aca="true" t="shared" si="114" ref="G125:AE125">F125+1</f>
        <v>2</v>
      </c>
      <c r="H125" s="64">
        <f t="shared" si="114"/>
        <v>3</v>
      </c>
      <c r="I125" s="64">
        <f t="shared" si="114"/>
        <v>4</v>
      </c>
      <c r="J125" s="64">
        <f t="shared" si="114"/>
        <v>5</v>
      </c>
      <c r="K125" s="64">
        <f t="shared" si="114"/>
        <v>6</v>
      </c>
      <c r="L125" s="64">
        <f t="shared" si="114"/>
        <v>7</v>
      </c>
      <c r="M125" s="64">
        <f t="shared" si="114"/>
        <v>8</v>
      </c>
      <c r="N125" s="64">
        <f t="shared" si="114"/>
        <v>9</v>
      </c>
      <c r="O125" s="64">
        <f t="shared" si="114"/>
        <v>10</v>
      </c>
      <c r="P125" s="64">
        <f t="shared" si="114"/>
        <v>11</v>
      </c>
      <c r="Q125" s="64">
        <f t="shared" si="114"/>
        <v>12</v>
      </c>
      <c r="R125" s="64">
        <f t="shared" si="114"/>
        <v>13</v>
      </c>
      <c r="S125" s="64">
        <f t="shared" si="114"/>
        <v>14</v>
      </c>
      <c r="T125" s="64">
        <f t="shared" si="114"/>
        <v>15</v>
      </c>
      <c r="U125" s="64">
        <f t="shared" si="114"/>
        <v>16</v>
      </c>
      <c r="V125" s="64">
        <f t="shared" si="114"/>
        <v>17</v>
      </c>
      <c r="W125" s="64">
        <f t="shared" si="114"/>
        <v>18</v>
      </c>
      <c r="X125" s="64">
        <f t="shared" si="114"/>
        <v>19</v>
      </c>
      <c r="Y125" s="64">
        <f t="shared" si="114"/>
        <v>20</v>
      </c>
      <c r="Z125" s="64">
        <f t="shared" si="114"/>
        <v>21</v>
      </c>
      <c r="AA125" s="64">
        <f t="shared" si="114"/>
        <v>22</v>
      </c>
      <c r="AB125" s="64">
        <f t="shared" si="114"/>
        <v>23</v>
      </c>
      <c r="AC125" s="64">
        <f t="shared" si="114"/>
        <v>24</v>
      </c>
      <c r="AD125" s="64">
        <f t="shared" si="114"/>
        <v>25</v>
      </c>
      <c r="AE125" s="64">
        <f t="shared" si="114"/>
        <v>26</v>
      </c>
      <c r="AF125" s="52"/>
    </row>
    <row r="126" spans="1:32" ht="12.75">
      <c r="A126" s="20" t="s">
        <v>2</v>
      </c>
      <c r="C126" s="5"/>
      <c r="D126" s="134">
        <v>15</v>
      </c>
      <c r="E126" s="38"/>
      <c r="F126" s="72" t="e">
        <f aca="true" t="shared" si="115" ref="F126:AE126">MAX(0,IF(ISNUMBER(F$125),(F76/$D126),""))</f>
        <v>#DIV/0!</v>
      </c>
      <c r="G126" s="72" t="e">
        <f t="shared" si="115"/>
        <v>#DIV/0!</v>
      </c>
      <c r="H126" s="72" t="e">
        <f t="shared" si="115"/>
        <v>#DIV/0!</v>
      </c>
      <c r="I126" s="72" t="e">
        <f t="shared" si="115"/>
        <v>#DIV/0!</v>
      </c>
      <c r="J126" s="72" t="e">
        <f t="shared" si="115"/>
        <v>#DIV/0!</v>
      </c>
      <c r="K126" s="72" t="e">
        <f t="shared" si="115"/>
        <v>#DIV/0!</v>
      </c>
      <c r="L126" s="72" t="e">
        <f t="shared" si="115"/>
        <v>#DIV/0!</v>
      </c>
      <c r="M126" s="72" t="e">
        <f t="shared" si="115"/>
        <v>#DIV/0!</v>
      </c>
      <c r="N126" s="72" t="e">
        <f t="shared" si="115"/>
        <v>#DIV/0!</v>
      </c>
      <c r="O126" s="72" t="e">
        <f t="shared" si="115"/>
        <v>#DIV/0!</v>
      </c>
      <c r="P126" s="72" t="e">
        <f t="shared" si="115"/>
        <v>#DIV/0!</v>
      </c>
      <c r="Q126" s="72" t="e">
        <f t="shared" si="115"/>
        <v>#DIV/0!</v>
      </c>
      <c r="R126" s="72" t="e">
        <f t="shared" si="115"/>
        <v>#DIV/0!</v>
      </c>
      <c r="S126" s="72" t="e">
        <f t="shared" si="115"/>
        <v>#DIV/0!</v>
      </c>
      <c r="T126" s="72" t="e">
        <f t="shared" si="115"/>
        <v>#DIV/0!</v>
      </c>
      <c r="U126" s="72" t="e">
        <f t="shared" si="115"/>
        <v>#DIV/0!</v>
      </c>
      <c r="V126" s="72" t="e">
        <f t="shared" si="115"/>
        <v>#DIV/0!</v>
      </c>
      <c r="W126" s="72" t="e">
        <f t="shared" si="115"/>
        <v>#DIV/0!</v>
      </c>
      <c r="X126" s="72" t="e">
        <f t="shared" si="115"/>
        <v>#DIV/0!</v>
      </c>
      <c r="Y126" s="72" t="e">
        <f t="shared" si="115"/>
        <v>#DIV/0!</v>
      </c>
      <c r="Z126" s="72" t="e">
        <f t="shared" si="115"/>
        <v>#DIV/0!</v>
      </c>
      <c r="AA126" s="72" t="e">
        <f t="shared" si="115"/>
        <v>#DIV/0!</v>
      </c>
      <c r="AB126" s="72" t="e">
        <f t="shared" si="115"/>
        <v>#DIV/0!</v>
      </c>
      <c r="AC126" s="72" t="e">
        <f t="shared" si="115"/>
        <v>#DIV/0!</v>
      </c>
      <c r="AD126" s="72" t="e">
        <f t="shared" si="115"/>
        <v>#DIV/0!</v>
      </c>
      <c r="AE126" s="72" t="e">
        <f t="shared" si="115"/>
        <v>#DIV/0!</v>
      </c>
      <c r="AF126" s="52"/>
    </row>
    <row r="127" spans="1:32" ht="12.75">
      <c r="A127" s="7" t="s">
        <v>52</v>
      </c>
      <c r="C127" s="5"/>
      <c r="D127" s="134">
        <v>6</v>
      </c>
      <c r="E127" s="38"/>
      <c r="F127" s="72" t="e">
        <f aca="true" t="shared" si="116" ref="F127:AE127">MAX(0,IF(ISNUMBER(F$125),(F77/$D127),""))</f>
        <v>#DIV/0!</v>
      </c>
      <c r="G127" s="72" t="e">
        <f t="shared" si="116"/>
        <v>#DIV/0!</v>
      </c>
      <c r="H127" s="72" t="e">
        <f t="shared" si="116"/>
        <v>#DIV/0!</v>
      </c>
      <c r="I127" s="72" t="e">
        <f t="shared" si="116"/>
        <v>#DIV/0!</v>
      </c>
      <c r="J127" s="72" t="e">
        <f t="shared" si="116"/>
        <v>#DIV/0!</v>
      </c>
      <c r="K127" s="72" t="e">
        <f t="shared" si="116"/>
        <v>#DIV/0!</v>
      </c>
      <c r="L127" s="72" t="e">
        <f t="shared" si="116"/>
        <v>#DIV/0!</v>
      </c>
      <c r="M127" s="72" t="e">
        <f t="shared" si="116"/>
        <v>#DIV/0!</v>
      </c>
      <c r="N127" s="72" t="e">
        <f t="shared" si="116"/>
        <v>#DIV/0!</v>
      </c>
      <c r="O127" s="72" t="e">
        <f t="shared" si="116"/>
        <v>#DIV/0!</v>
      </c>
      <c r="P127" s="72" t="e">
        <f t="shared" si="116"/>
        <v>#DIV/0!</v>
      </c>
      <c r="Q127" s="72" t="e">
        <f t="shared" si="116"/>
        <v>#DIV/0!</v>
      </c>
      <c r="R127" s="72" t="e">
        <f t="shared" si="116"/>
        <v>#DIV/0!</v>
      </c>
      <c r="S127" s="72" t="e">
        <f t="shared" si="116"/>
        <v>#DIV/0!</v>
      </c>
      <c r="T127" s="72" t="e">
        <f t="shared" si="116"/>
        <v>#DIV/0!</v>
      </c>
      <c r="U127" s="72" t="e">
        <f t="shared" si="116"/>
        <v>#DIV/0!</v>
      </c>
      <c r="V127" s="72" t="e">
        <f t="shared" si="116"/>
        <v>#DIV/0!</v>
      </c>
      <c r="W127" s="72" t="e">
        <f t="shared" si="116"/>
        <v>#DIV/0!</v>
      </c>
      <c r="X127" s="72" t="e">
        <f t="shared" si="116"/>
        <v>#DIV/0!</v>
      </c>
      <c r="Y127" s="72" t="e">
        <f t="shared" si="116"/>
        <v>#DIV/0!</v>
      </c>
      <c r="Z127" s="72" t="e">
        <f t="shared" si="116"/>
        <v>#DIV/0!</v>
      </c>
      <c r="AA127" s="72" t="e">
        <f t="shared" si="116"/>
        <v>#DIV/0!</v>
      </c>
      <c r="AB127" s="72" t="e">
        <f t="shared" si="116"/>
        <v>#DIV/0!</v>
      </c>
      <c r="AC127" s="72" t="e">
        <f t="shared" si="116"/>
        <v>#DIV/0!</v>
      </c>
      <c r="AD127" s="72" t="e">
        <f t="shared" si="116"/>
        <v>#DIV/0!</v>
      </c>
      <c r="AE127" s="72" t="e">
        <f t="shared" si="116"/>
        <v>#DIV/0!</v>
      </c>
      <c r="AF127" s="52"/>
    </row>
    <row r="128" spans="1:32" ht="12.75">
      <c r="A128" s="7" t="s">
        <v>53</v>
      </c>
      <c r="C128" s="5"/>
      <c r="D128" s="134">
        <v>4</v>
      </c>
      <c r="E128" s="38"/>
      <c r="F128" s="72" t="e">
        <f aca="true" t="shared" si="117" ref="F128:AE128">MAX(0,IF(ISNUMBER(F$125),(F78/$D128),""))</f>
        <v>#DIV/0!</v>
      </c>
      <c r="G128" s="72" t="e">
        <f t="shared" si="117"/>
        <v>#DIV/0!</v>
      </c>
      <c r="H128" s="72" t="e">
        <f t="shared" si="117"/>
        <v>#DIV/0!</v>
      </c>
      <c r="I128" s="72" t="e">
        <f t="shared" si="117"/>
        <v>#DIV/0!</v>
      </c>
      <c r="J128" s="72" t="e">
        <f t="shared" si="117"/>
        <v>#DIV/0!</v>
      </c>
      <c r="K128" s="72" t="e">
        <f t="shared" si="117"/>
        <v>#DIV/0!</v>
      </c>
      <c r="L128" s="72" t="e">
        <f t="shared" si="117"/>
        <v>#DIV/0!</v>
      </c>
      <c r="M128" s="72" t="e">
        <f t="shared" si="117"/>
        <v>#DIV/0!</v>
      </c>
      <c r="N128" s="72" t="e">
        <f t="shared" si="117"/>
        <v>#DIV/0!</v>
      </c>
      <c r="O128" s="72" t="e">
        <f t="shared" si="117"/>
        <v>#DIV/0!</v>
      </c>
      <c r="P128" s="72" t="e">
        <f t="shared" si="117"/>
        <v>#DIV/0!</v>
      </c>
      <c r="Q128" s="72" t="e">
        <f t="shared" si="117"/>
        <v>#DIV/0!</v>
      </c>
      <c r="R128" s="72" t="e">
        <f t="shared" si="117"/>
        <v>#DIV/0!</v>
      </c>
      <c r="S128" s="72" t="e">
        <f t="shared" si="117"/>
        <v>#DIV/0!</v>
      </c>
      <c r="T128" s="72" t="e">
        <f t="shared" si="117"/>
        <v>#DIV/0!</v>
      </c>
      <c r="U128" s="72" t="e">
        <f t="shared" si="117"/>
        <v>#DIV/0!</v>
      </c>
      <c r="V128" s="72" t="e">
        <f t="shared" si="117"/>
        <v>#DIV/0!</v>
      </c>
      <c r="W128" s="72" t="e">
        <f t="shared" si="117"/>
        <v>#DIV/0!</v>
      </c>
      <c r="X128" s="72" t="e">
        <f t="shared" si="117"/>
        <v>#DIV/0!</v>
      </c>
      <c r="Y128" s="72" t="e">
        <f t="shared" si="117"/>
        <v>#DIV/0!</v>
      </c>
      <c r="Z128" s="72" t="e">
        <f t="shared" si="117"/>
        <v>#DIV/0!</v>
      </c>
      <c r="AA128" s="72" t="e">
        <f t="shared" si="117"/>
        <v>#DIV/0!</v>
      </c>
      <c r="AB128" s="72" t="e">
        <f t="shared" si="117"/>
        <v>#DIV/0!</v>
      </c>
      <c r="AC128" s="72" t="e">
        <f t="shared" si="117"/>
        <v>#DIV/0!</v>
      </c>
      <c r="AD128" s="72" t="e">
        <f t="shared" si="117"/>
        <v>#DIV/0!</v>
      </c>
      <c r="AE128" s="72" t="e">
        <f t="shared" si="117"/>
        <v>#DIV/0!</v>
      </c>
      <c r="AF128" s="52"/>
    </row>
    <row r="129" spans="1:32" ht="12.75">
      <c r="A129" s="21" t="s">
        <v>4</v>
      </c>
      <c r="C129" s="5"/>
      <c r="D129" s="134">
        <v>120</v>
      </c>
      <c r="E129" s="38"/>
      <c r="F129" s="72" t="e">
        <f aca="true" t="shared" si="118" ref="F129:AE129">MAX(0,IF(ISNUMBER(F$125),(F79/$D129),""))</f>
        <v>#DIV/0!</v>
      </c>
      <c r="G129" s="72" t="e">
        <f t="shared" si="118"/>
        <v>#DIV/0!</v>
      </c>
      <c r="H129" s="72" t="e">
        <f t="shared" si="118"/>
        <v>#DIV/0!</v>
      </c>
      <c r="I129" s="72" t="e">
        <f t="shared" si="118"/>
        <v>#DIV/0!</v>
      </c>
      <c r="J129" s="72" t="e">
        <f t="shared" si="118"/>
        <v>#DIV/0!</v>
      </c>
      <c r="K129" s="72" t="e">
        <f t="shared" si="118"/>
        <v>#DIV/0!</v>
      </c>
      <c r="L129" s="72" t="e">
        <f t="shared" si="118"/>
        <v>#DIV/0!</v>
      </c>
      <c r="M129" s="72" t="e">
        <f t="shared" si="118"/>
        <v>#DIV/0!</v>
      </c>
      <c r="N129" s="72" t="e">
        <f t="shared" si="118"/>
        <v>#DIV/0!</v>
      </c>
      <c r="O129" s="72" t="e">
        <f t="shared" si="118"/>
        <v>#DIV/0!</v>
      </c>
      <c r="P129" s="72" t="e">
        <f t="shared" si="118"/>
        <v>#DIV/0!</v>
      </c>
      <c r="Q129" s="72" t="e">
        <f t="shared" si="118"/>
        <v>#DIV/0!</v>
      </c>
      <c r="R129" s="72" t="e">
        <f t="shared" si="118"/>
        <v>#DIV/0!</v>
      </c>
      <c r="S129" s="72" t="e">
        <f t="shared" si="118"/>
        <v>#DIV/0!</v>
      </c>
      <c r="T129" s="72" t="e">
        <f t="shared" si="118"/>
        <v>#DIV/0!</v>
      </c>
      <c r="U129" s="72" t="e">
        <f t="shared" si="118"/>
        <v>#DIV/0!</v>
      </c>
      <c r="V129" s="72" t="e">
        <f t="shared" si="118"/>
        <v>#DIV/0!</v>
      </c>
      <c r="W129" s="72" t="e">
        <f t="shared" si="118"/>
        <v>#DIV/0!</v>
      </c>
      <c r="X129" s="72" t="e">
        <f t="shared" si="118"/>
        <v>#DIV/0!</v>
      </c>
      <c r="Y129" s="72" t="e">
        <f t="shared" si="118"/>
        <v>#DIV/0!</v>
      </c>
      <c r="Z129" s="72" t="e">
        <f t="shared" si="118"/>
        <v>#DIV/0!</v>
      </c>
      <c r="AA129" s="72" t="e">
        <f t="shared" si="118"/>
        <v>#DIV/0!</v>
      </c>
      <c r="AB129" s="72" t="e">
        <f t="shared" si="118"/>
        <v>#DIV/0!</v>
      </c>
      <c r="AC129" s="72" t="e">
        <f t="shared" si="118"/>
        <v>#DIV/0!</v>
      </c>
      <c r="AD129" s="72" t="e">
        <f t="shared" si="118"/>
        <v>#DIV/0!</v>
      </c>
      <c r="AE129" s="72" t="e">
        <f t="shared" si="118"/>
        <v>#DIV/0!</v>
      </c>
      <c r="AF129" s="52"/>
    </row>
    <row r="130" spans="1:32" ht="12.75">
      <c r="A130" s="21" t="s">
        <v>49</v>
      </c>
      <c r="C130" s="5"/>
      <c r="D130" s="134">
        <v>2</v>
      </c>
      <c r="E130" s="38"/>
      <c r="F130" s="72" t="e">
        <f>MAX(0,IF(ISNUMBER(F$125),(F80*$D130),""))</f>
        <v>#DIV/0!</v>
      </c>
      <c r="G130" s="72" t="e">
        <f aca="true" t="shared" si="119" ref="G130:AE130">MAX(0,IF(ISNUMBER(G$125),(G80*$D130),""))</f>
        <v>#DIV/0!</v>
      </c>
      <c r="H130" s="72" t="e">
        <f t="shared" si="119"/>
        <v>#DIV/0!</v>
      </c>
      <c r="I130" s="72" t="e">
        <f t="shared" si="119"/>
        <v>#DIV/0!</v>
      </c>
      <c r="J130" s="72" t="e">
        <f t="shared" si="119"/>
        <v>#DIV/0!</v>
      </c>
      <c r="K130" s="72" t="e">
        <f t="shared" si="119"/>
        <v>#DIV/0!</v>
      </c>
      <c r="L130" s="72" t="e">
        <f t="shared" si="119"/>
        <v>#DIV/0!</v>
      </c>
      <c r="M130" s="72" t="e">
        <f t="shared" si="119"/>
        <v>#DIV/0!</v>
      </c>
      <c r="N130" s="72" t="e">
        <f t="shared" si="119"/>
        <v>#DIV/0!</v>
      </c>
      <c r="O130" s="72" t="e">
        <f t="shared" si="119"/>
        <v>#DIV/0!</v>
      </c>
      <c r="P130" s="72" t="e">
        <f t="shared" si="119"/>
        <v>#DIV/0!</v>
      </c>
      <c r="Q130" s="72" t="e">
        <f t="shared" si="119"/>
        <v>#DIV/0!</v>
      </c>
      <c r="R130" s="72" t="e">
        <f t="shared" si="119"/>
        <v>#DIV/0!</v>
      </c>
      <c r="S130" s="72" t="e">
        <f t="shared" si="119"/>
        <v>#DIV/0!</v>
      </c>
      <c r="T130" s="72" t="e">
        <f t="shared" si="119"/>
        <v>#DIV/0!</v>
      </c>
      <c r="U130" s="72" t="e">
        <f t="shared" si="119"/>
        <v>#DIV/0!</v>
      </c>
      <c r="V130" s="72" t="e">
        <f t="shared" si="119"/>
        <v>#DIV/0!</v>
      </c>
      <c r="W130" s="72" t="e">
        <f t="shared" si="119"/>
        <v>#DIV/0!</v>
      </c>
      <c r="X130" s="72" t="e">
        <f t="shared" si="119"/>
        <v>#DIV/0!</v>
      </c>
      <c r="Y130" s="72" t="e">
        <f t="shared" si="119"/>
        <v>#DIV/0!</v>
      </c>
      <c r="Z130" s="72" t="e">
        <f t="shared" si="119"/>
        <v>#DIV/0!</v>
      </c>
      <c r="AA130" s="72" t="e">
        <f t="shared" si="119"/>
        <v>#DIV/0!</v>
      </c>
      <c r="AB130" s="72" t="e">
        <f t="shared" si="119"/>
        <v>#DIV/0!</v>
      </c>
      <c r="AC130" s="72" t="e">
        <f t="shared" si="119"/>
        <v>#DIV/0!</v>
      </c>
      <c r="AD130" s="72" t="e">
        <f t="shared" si="119"/>
        <v>#DIV/0!</v>
      </c>
      <c r="AE130" s="72" t="e">
        <f t="shared" si="119"/>
        <v>#DIV/0!</v>
      </c>
      <c r="AF130" s="52"/>
    </row>
    <row r="131" spans="1:32" ht="12.75">
      <c r="A131" s="22" t="s">
        <v>7</v>
      </c>
      <c r="C131" s="5"/>
      <c r="D131" s="120"/>
      <c r="E131" s="38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52"/>
    </row>
    <row r="132" spans="1:32" ht="12.75">
      <c r="A132" s="8" t="s">
        <v>44</v>
      </c>
      <c r="C132" s="5"/>
      <c r="D132" s="134">
        <v>3.5</v>
      </c>
      <c r="E132" s="38"/>
      <c r="F132" s="72" t="e">
        <f>MAX(0,IF(ISNUMBER(F$125),(F82*$D132),""))</f>
        <v>#DIV/0!</v>
      </c>
      <c r="G132" s="72" t="e">
        <f aca="true" t="shared" si="120" ref="G132:AE136">MAX(0,IF(ISNUMBER(G$125),(G82*$D132),""))</f>
        <v>#DIV/0!</v>
      </c>
      <c r="H132" s="72" t="e">
        <f t="shared" si="120"/>
        <v>#DIV/0!</v>
      </c>
      <c r="I132" s="72" t="e">
        <f t="shared" si="120"/>
        <v>#DIV/0!</v>
      </c>
      <c r="J132" s="72" t="e">
        <f t="shared" si="120"/>
        <v>#DIV/0!</v>
      </c>
      <c r="K132" s="72" t="e">
        <f t="shared" si="120"/>
        <v>#DIV/0!</v>
      </c>
      <c r="L132" s="72" t="e">
        <f t="shared" si="120"/>
        <v>#DIV/0!</v>
      </c>
      <c r="M132" s="72" t="e">
        <f t="shared" si="120"/>
        <v>#DIV/0!</v>
      </c>
      <c r="N132" s="72" t="e">
        <f t="shared" si="120"/>
        <v>#DIV/0!</v>
      </c>
      <c r="O132" s="72" t="e">
        <f t="shared" si="120"/>
        <v>#DIV/0!</v>
      </c>
      <c r="P132" s="72" t="e">
        <f t="shared" si="120"/>
        <v>#DIV/0!</v>
      </c>
      <c r="Q132" s="72" t="e">
        <f t="shared" si="120"/>
        <v>#DIV/0!</v>
      </c>
      <c r="R132" s="72" t="e">
        <f t="shared" si="120"/>
        <v>#DIV/0!</v>
      </c>
      <c r="S132" s="72" t="e">
        <f t="shared" si="120"/>
        <v>#DIV/0!</v>
      </c>
      <c r="T132" s="72" t="e">
        <f t="shared" si="120"/>
        <v>#DIV/0!</v>
      </c>
      <c r="U132" s="72" t="e">
        <f t="shared" si="120"/>
        <v>#DIV/0!</v>
      </c>
      <c r="V132" s="72" t="e">
        <f t="shared" si="120"/>
        <v>#DIV/0!</v>
      </c>
      <c r="W132" s="72" t="e">
        <f t="shared" si="120"/>
        <v>#DIV/0!</v>
      </c>
      <c r="X132" s="72" t="e">
        <f t="shared" si="120"/>
        <v>#DIV/0!</v>
      </c>
      <c r="Y132" s="72" t="e">
        <f t="shared" si="120"/>
        <v>#DIV/0!</v>
      </c>
      <c r="Z132" s="72" t="e">
        <f t="shared" si="120"/>
        <v>#DIV/0!</v>
      </c>
      <c r="AA132" s="72" t="e">
        <f t="shared" si="120"/>
        <v>#DIV/0!</v>
      </c>
      <c r="AB132" s="72" t="e">
        <f t="shared" si="120"/>
        <v>#DIV/0!</v>
      </c>
      <c r="AC132" s="72" t="e">
        <f t="shared" si="120"/>
        <v>#DIV/0!</v>
      </c>
      <c r="AD132" s="72" t="e">
        <f t="shared" si="120"/>
        <v>#DIV/0!</v>
      </c>
      <c r="AE132" s="72" t="e">
        <f t="shared" si="120"/>
        <v>#DIV/0!</v>
      </c>
      <c r="AF132" s="52"/>
    </row>
    <row r="133" spans="1:32" ht="12.75">
      <c r="A133" s="8" t="s">
        <v>45</v>
      </c>
      <c r="C133" s="5"/>
      <c r="D133" s="134">
        <v>2.1</v>
      </c>
      <c r="E133" s="38"/>
      <c r="F133" s="72" t="e">
        <f>MAX(0,IF(ISNUMBER(F$125),(F83*$D133),""))</f>
        <v>#DIV/0!</v>
      </c>
      <c r="G133" s="72" t="e">
        <f aca="true" t="shared" si="121" ref="G133:U133">MAX(0,IF(ISNUMBER(G$125),(G83*$D133),""))</f>
        <v>#DIV/0!</v>
      </c>
      <c r="H133" s="72" t="e">
        <f t="shared" si="121"/>
        <v>#DIV/0!</v>
      </c>
      <c r="I133" s="72" t="e">
        <f t="shared" si="121"/>
        <v>#DIV/0!</v>
      </c>
      <c r="J133" s="72" t="e">
        <f t="shared" si="121"/>
        <v>#DIV/0!</v>
      </c>
      <c r="K133" s="72" t="e">
        <f t="shared" si="121"/>
        <v>#DIV/0!</v>
      </c>
      <c r="L133" s="72" t="e">
        <f t="shared" si="121"/>
        <v>#DIV/0!</v>
      </c>
      <c r="M133" s="72" t="e">
        <f t="shared" si="121"/>
        <v>#DIV/0!</v>
      </c>
      <c r="N133" s="72" t="e">
        <f t="shared" si="121"/>
        <v>#DIV/0!</v>
      </c>
      <c r="O133" s="72" t="e">
        <f t="shared" si="121"/>
        <v>#DIV/0!</v>
      </c>
      <c r="P133" s="72" t="e">
        <f t="shared" si="121"/>
        <v>#DIV/0!</v>
      </c>
      <c r="Q133" s="72" t="e">
        <f t="shared" si="121"/>
        <v>#DIV/0!</v>
      </c>
      <c r="R133" s="72" t="e">
        <f t="shared" si="121"/>
        <v>#DIV/0!</v>
      </c>
      <c r="S133" s="72" t="e">
        <f t="shared" si="121"/>
        <v>#DIV/0!</v>
      </c>
      <c r="T133" s="72" t="e">
        <f t="shared" si="121"/>
        <v>#DIV/0!</v>
      </c>
      <c r="U133" s="72" t="e">
        <f t="shared" si="121"/>
        <v>#DIV/0!</v>
      </c>
      <c r="V133" s="72" t="e">
        <f t="shared" si="120"/>
        <v>#DIV/0!</v>
      </c>
      <c r="W133" s="72" t="e">
        <f t="shared" si="120"/>
        <v>#DIV/0!</v>
      </c>
      <c r="X133" s="72" t="e">
        <f t="shared" si="120"/>
        <v>#DIV/0!</v>
      </c>
      <c r="Y133" s="72" t="e">
        <f t="shared" si="120"/>
        <v>#DIV/0!</v>
      </c>
      <c r="Z133" s="72" t="e">
        <f t="shared" si="120"/>
        <v>#DIV/0!</v>
      </c>
      <c r="AA133" s="72" t="e">
        <f t="shared" si="120"/>
        <v>#DIV/0!</v>
      </c>
      <c r="AB133" s="72" t="e">
        <f t="shared" si="120"/>
        <v>#DIV/0!</v>
      </c>
      <c r="AC133" s="72" t="e">
        <f t="shared" si="120"/>
        <v>#DIV/0!</v>
      </c>
      <c r="AD133" s="72" t="e">
        <f t="shared" si="120"/>
        <v>#DIV/0!</v>
      </c>
      <c r="AE133" s="72" t="e">
        <f t="shared" si="120"/>
        <v>#DIV/0!</v>
      </c>
      <c r="AF133" s="52"/>
    </row>
    <row r="134" spans="1:32" ht="12.75">
      <c r="A134" s="20" t="s">
        <v>3</v>
      </c>
      <c r="C134" s="5"/>
      <c r="D134" s="134">
        <v>3.5</v>
      </c>
      <c r="E134" s="38"/>
      <c r="F134" s="72" t="e">
        <f>MAX(0,IF(ISNUMBER(F$125),(F84*$D134),""))</f>
        <v>#DIV/0!</v>
      </c>
      <c r="G134" s="72" t="e">
        <f t="shared" si="120"/>
        <v>#DIV/0!</v>
      </c>
      <c r="H134" s="72" t="e">
        <f t="shared" si="120"/>
        <v>#DIV/0!</v>
      </c>
      <c r="I134" s="72" t="e">
        <f t="shared" si="120"/>
        <v>#DIV/0!</v>
      </c>
      <c r="J134" s="72" t="e">
        <f t="shared" si="120"/>
        <v>#DIV/0!</v>
      </c>
      <c r="K134" s="72" t="e">
        <f t="shared" si="120"/>
        <v>#DIV/0!</v>
      </c>
      <c r="L134" s="72" t="e">
        <f t="shared" si="120"/>
        <v>#DIV/0!</v>
      </c>
      <c r="M134" s="72" t="e">
        <f t="shared" si="120"/>
        <v>#DIV/0!</v>
      </c>
      <c r="N134" s="72" t="e">
        <f t="shared" si="120"/>
        <v>#DIV/0!</v>
      </c>
      <c r="O134" s="72" t="e">
        <f t="shared" si="120"/>
        <v>#DIV/0!</v>
      </c>
      <c r="P134" s="72" t="e">
        <f t="shared" si="120"/>
        <v>#DIV/0!</v>
      </c>
      <c r="Q134" s="72" t="e">
        <f t="shared" si="120"/>
        <v>#DIV/0!</v>
      </c>
      <c r="R134" s="72" t="e">
        <f t="shared" si="120"/>
        <v>#DIV/0!</v>
      </c>
      <c r="S134" s="72" t="e">
        <f t="shared" si="120"/>
        <v>#DIV/0!</v>
      </c>
      <c r="T134" s="72" t="e">
        <f t="shared" si="120"/>
        <v>#DIV/0!</v>
      </c>
      <c r="U134" s="72" t="e">
        <f t="shared" si="120"/>
        <v>#DIV/0!</v>
      </c>
      <c r="V134" s="72" t="e">
        <f t="shared" si="120"/>
        <v>#DIV/0!</v>
      </c>
      <c r="W134" s="72" t="e">
        <f t="shared" si="120"/>
        <v>#DIV/0!</v>
      </c>
      <c r="X134" s="72" t="e">
        <f t="shared" si="120"/>
        <v>#DIV/0!</v>
      </c>
      <c r="Y134" s="72" t="e">
        <f t="shared" si="120"/>
        <v>#DIV/0!</v>
      </c>
      <c r="Z134" s="72" t="e">
        <f t="shared" si="120"/>
        <v>#DIV/0!</v>
      </c>
      <c r="AA134" s="72" t="e">
        <f t="shared" si="120"/>
        <v>#DIV/0!</v>
      </c>
      <c r="AB134" s="72" t="e">
        <f t="shared" si="120"/>
        <v>#DIV/0!</v>
      </c>
      <c r="AC134" s="72" t="e">
        <f t="shared" si="120"/>
        <v>#DIV/0!</v>
      </c>
      <c r="AD134" s="72" t="e">
        <f t="shared" si="120"/>
        <v>#DIV/0!</v>
      </c>
      <c r="AE134" s="72" t="e">
        <f t="shared" si="120"/>
        <v>#DIV/0!</v>
      </c>
      <c r="AF134" s="52"/>
    </row>
    <row r="135" spans="1:32" ht="12.75">
      <c r="A135" s="23" t="s">
        <v>5</v>
      </c>
      <c r="C135" s="5"/>
      <c r="D135" s="134">
        <v>9</v>
      </c>
      <c r="E135" s="38"/>
      <c r="F135" s="72" t="e">
        <f>MAX(0,IF(ISNUMBER(F$125),(F85*$D135),""))</f>
        <v>#DIV/0!</v>
      </c>
      <c r="G135" s="72" t="e">
        <f t="shared" si="120"/>
        <v>#DIV/0!</v>
      </c>
      <c r="H135" s="72" t="e">
        <f t="shared" si="120"/>
        <v>#DIV/0!</v>
      </c>
      <c r="I135" s="72" t="e">
        <f t="shared" si="120"/>
        <v>#DIV/0!</v>
      </c>
      <c r="J135" s="72" t="e">
        <f t="shared" si="120"/>
        <v>#DIV/0!</v>
      </c>
      <c r="K135" s="72" t="e">
        <f t="shared" si="120"/>
        <v>#DIV/0!</v>
      </c>
      <c r="L135" s="72" t="e">
        <f t="shared" si="120"/>
        <v>#DIV/0!</v>
      </c>
      <c r="M135" s="72" t="e">
        <f t="shared" si="120"/>
        <v>#DIV/0!</v>
      </c>
      <c r="N135" s="72" t="e">
        <f t="shared" si="120"/>
        <v>#DIV/0!</v>
      </c>
      <c r="O135" s="72" t="e">
        <f t="shared" si="120"/>
        <v>#DIV/0!</v>
      </c>
      <c r="P135" s="72" t="e">
        <f t="shared" si="120"/>
        <v>#DIV/0!</v>
      </c>
      <c r="Q135" s="72" t="e">
        <f t="shared" si="120"/>
        <v>#DIV/0!</v>
      </c>
      <c r="R135" s="72" t="e">
        <f t="shared" si="120"/>
        <v>#DIV/0!</v>
      </c>
      <c r="S135" s="72" t="e">
        <f t="shared" si="120"/>
        <v>#DIV/0!</v>
      </c>
      <c r="T135" s="72" t="e">
        <f t="shared" si="120"/>
        <v>#DIV/0!</v>
      </c>
      <c r="U135" s="72" t="e">
        <f t="shared" si="120"/>
        <v>#DIV/0!</v>
      </c>
      <c r="V135" s="72" t="e">
        <f t="shared" si="120"/>
        <v>#DIV/0!</v>
      </c>
      <c r="W135" s="72" t="e">
        <f t="shared" si="120"/>
        <v>#DIV/0!</v>
      </c>
      <c r="X135" s="72" t="e">
        <f t="shared" si="120"/>
        <v>#DIV/0!</v>
      </c>
      <c r="Y135" s="72" t="e">
        <f t="shared" si="120"/>
        <v>#DIV/0!</v>
      </c>
      <c r="Z135" s="72" t="e">
        <f t="shared" si="120"/>
        <v>#DIV/0!</v>
      </c>
      <c r="AA135" s="72" t="e">
        <f t="shared" si="120"/>
        <v>#DIV/0!</v>
      </c>
      <c r="AB135" s="72" t="e">
        <f t="shared" si="120"/>
        <v>#DIV/0!</v>
      </c>
      <c r="AC135" s="72" t="e">
        <f t="shared" si="120"/>
        <v>#DIV/0!</v>
      </c>
      <c r="AD135" s="72" t="e">
        <f t="shared" si="120"/>
        <v>#DIV/0!</v>
      </c>
      <c r="AE135" s="72" t="e">
        <f t="shared" si="120"/>
        <v>#DIV/0!</v>
      </c>
      <c r="AF135" s="52"/>
    </row>
    <row r="136" spans="1:32" ht="12.75">
      <c r="A136" s="23" t="s">
        <v>6</v>
      </c>
      <c r="C136" s="5"/>
      <c r="D136" s="134">
        <v>9</v>
      </c>
      <c r="E136" s="38"/>
      <c r="F136" s="72" t="e">
        <f>MAX(0,IF(ISNUMBER(F$125),(F86*$D136),""))</f>
        <v>#DIV/0!</v>
      </c>
      <c r="G136" s="72" t="e">
        <f t="shared" si="120"/>
        <v>#DIV/0!</v>
      </c>
      <c r="H136" s="72" t="e">
        <f t="shared" si="120"/>
        <v>#DIV/0!</v>
      </c>
      <c r="I136" s="72" t="e">
        <f t="shared" si="120"/>
        <v>#DIV/0!</v>
      </c>
      <c r="J136" s="72" t="e">
        <f t="shared" si="120"/>
        <v>#DIV/0!</v>
      </c>
      <c r="K136" s="72" t="e">
        <f t="shared" si="120"/>
        <v>#DIV/0!</v>
      </c>
      <c r="L136" s="72" t="e">
        <f t="shared" si="120"/>
        <v>#DIV/0!</v>
      </c>
      <c r="M136" s="72" t="e">
        <f t="shared" si="120"/>
        <v>#DIV/0!</v>
      </c>
      <c r="N136" s="72" t="e">
        <f t="shared" si="120"/>
        <v>#DIV/0!</v>
      </c>
      <c r="O136" s="72" t="e">
        <f t="shared" si="120"/>
        <v>#DIV/0!</v>
      </c>
      <c r="P136" s="72" t="e">
        <f t="shared" si="120"/>
        <v>#DIV/0!</v>
      </c>
      <c r="Q136" s="72" t="e">
        <f t="shared" si="120"/>
        <v>#DIV/0!</v>
      </c>
      <c r="R136" s="72" t="e">
        <f t="shared" si="120"/>
        <v>#DIV/0!</v>
      </c>
      <c r="S136" s="72" t="e">
        <f t="shared" si="120"/>
        <v>#DIV/0!</v>
      </c>
      <c r="T136" s="72" t="e">
        <f t="shared" si="120"/>
        <v>#DIV/0!</v>
      </c>
      <c r="U136" s="72" t="e">
        <f t="shared" si="120"/>
        <v>#DIV/0!</v>
      </c>
      <c r="V136" s="72" t="e">
        <f t="shared" si="120"/>
        <v>#DIV/0!</v>
      </c>
      <c r="W136" s="72" t="e">
        <f t="shared" si="120"/>
        <v>#DIV/0!</v>
      </c>
      <c r="X136" s="72" t="e">
        <f t="shared" si="120"/>
        <v>#DIV/0!</v>
      </c>
      <c r="Y136" s="72" t="e">
        <f t="shared" si="120"/>
        <v>#DIV/0!</v>
      </c>
      <c r="Z136" s="72" t="e">
        <f t="shared" si="120"/>
        <v>#DIV/0!</v>
      </c>
      <c r="AA136" s="72" t="e">
        <f t="shared" si="120"/>
        <v>#DIV/0!</v>
      </c>
      <c r="AB136" s="72" t="e">
        <f t="shared" si="120"/>
        <v>#DIV/0!</v>
      </c>
      <c r="AC136" s="72" t="e">
        <f t="shared" si="120"/>
        <v>#DIV/0!</v>
      </c>
      <c r="AD136" s="72" t="e">
        <f t="shared" si="120"/>
        <v>#DIV/0!</v>
      </c>
      <c r="AE136" s="72" t="e">
        <f t="shared" si="120"/>
        <v>#DIV/0!</v>
      </c>
      <c r="AF136" s="52"/>
    </row>
    <row r="137" spans="1:32" ht="12.75">
      <c r="A137" s="38"/>
      <c r="B137" s="38"/>
      <c r="C137" s="38"/>
      <c r="D137" s="38"/>
      <c r="E137" s="38"/>
      <c r="F137" s="56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6"/>
      <c r="AF137" s="52"/>
    </row>
    <row r="138" spans="6:31" s="120" customFormat="1" ht="12.75">
      <c r="F138" s="141"/>
      <c r="AE138" s="141"/>
    </row>
    <row r="139" spans="6:31" s="120" customFormat="1" ht="12.75">
      <c r="F139" s="141"/>
      <c r="AE139" s="141"/>
    </row>
    <row r="140" s="120" customFormat="1" ht="12.75">
      <c r="AE140" s="141"/>
    </row>
    <row r="141" s="120" customFormat="1" ht="12.75"/>
    <row r="142" s="120" customFormat="1" ht="12.75"/>
    <row r="143" s="120" customFormat="1" ht="12.75"/>
    <row r="144" s="120" customFormat="1" ht="12.75"/>
    <row r="145" s="120" customFormat="1" ht="12.75"/>
    <row r="146" s="120" customFormat="1" ht="12.75"/>
    <row r="147" s="120" customFormat="1" ht="12.75"/>
    <row r="148" s="120" customFormat="1" ht="12.75"/>
    <row r="149" s="120" customFormat="1" ht="12.75"/>
    <row r="150" s="120" customFormat="1" ht="12.75"/>
    <row r="151" s="120" customFormat="1" ht="12.75"/>
    <row r="152" s="120" customFormat="1" ht="12.75"/>
    <row r="153" s="120" customFormat="1" ht="12.75"/>
    <row r="154" s="120" customFormat="1" ht="12.75"/>
    <row r="155" s="120" customFormat="1" ht="12.75"/>
    <row r="156" s="120" customFormat="1" ht="12.75"/>
    <row r="157" s="120" customFormat="1" ht="12.75"/>
    <row r="158" s="120" customFormat="1" ht="12.75"/>
    <row r="159" s="120" customFormat="1" ht="12.75"/>
    <row r="160" s="120" customFormat="1" ht="12.75"/>
    <row r="161" s="120" customFormat="1" ht="12.75"/>
    <row r="162" s="120" customFormat="1" ht="12.75"/>
    <row r="163" s="120" customFormat="1" ht="12.75"/>
    <row r="164" s="120" customFormat="1" ht="12.75"/>
    <row r="165" s="120" customFormat="1" ht="12.75"/>
    <row r="166" s="120" customFormat="1" ht="12.75"/>
    <row r="167" s="120" customFormat="1" ht="12.75"/>
    <row r="168" s="120" customFormat="1" ht="12.75"/>
    <row r="169" s="120" customFormat="1" ht="12.75"/>
    <row r="170" s="120" customFormat="1" ht="12.75"/>
    <row r="171" s="120" customFormat="1" ht="12.75"/>
    <row r="172" s="120" customFormat="1" ht="12.75"/>
    <row r="173" s="120" customFormat="1" ht="12.75"/>
    <row r="174" s="120" customFormat="1" ht="12.75"/>
    <row r="175" s="120" customFormat="1" ht="12.75"/>
    <row r="176" s="120" customFormat="1" ht="12.75"/>
    <row r="177" s="120" customFormat="1" ht="12.75"/>
    <row r="178" s="120" customFormat="1" ht="12.75"/>
    <row r="179" s="120" customFormat="1" ht="12.75"/>
    <row r="180" s="120" customFormat="1" ht="12.75"/>
    <row r="181" s="120" customFormat="1" ht="12.75"/>
    <row r="182" s="120" customFormat="1" ht="12.75"/>
    <row r="183" s="120" customFormat="1" ht="12.75"/>
    <row r="184" s="120" customFormat="1" ht="12.75"/>
    <row r="185" s="120" customFormat="1" ht="12.75"/>
    <row r="186" s="120" customFormat="1" ht="12.75"/>
    <row r="187" s="120" customFormat="1" ht="12.75"/>
    <row r="188" s="120" customFormat="1" ht="12.75"/>
    <row r="189" s="120" customFormat="1" ht="12.75"/>
    <row r="190" s="120" customFormat="1" ht="12.75"/>
    <row r="191" s="120" customFormat="1" ht="12.75"/>
    <row r="192" s="120" customFormat="1" ht="12.75"/>
    <row r="193" s="120" customFormat="1" ht="12.75"/>
    <row r="194" s="120" customFormat="1" ht="12.75"/>
    <row r="195" s="120" customFormat="1" ht="12.75"/>
    <row r="196" s="120" customFormat="1" ht="12.75"/>
    <row r="197" s="120" customFormat="1" ht="12.75"/>
    <row r="198" s="120" customFormat="1" ht="12.75"/>
    <row r="199" s="120" customFormat="1" ht="12.75"/>
    <row r="200" s="120" customFormat="1" ht="12.75"/>
    <row r="201" s="120" customFormat="1" ht="12.75"/>
    <row r="202" s="120" customFormat="1" ht="12.75"/>
    <row r="203" s="120" customFormat="1" ht="12.75"/>
    <row r="204" s="120" customFormat="1" ht="12.75"/>
    <row r="205" s="120" customFormat="1" ht="12.75"/>
    <row r="206" s="120" customFormat="1" ht="12.75"/>
    <row r="207" s="120" customFormat="1" ht="12.75"/>
    <row r="208" s="120" customFormat="1" ht="12.75"/>
    <row r="209" s="120" customFormat="1" ht="12.75"/>
    <row r="210" s="120" customFormat="1" ht="12.75"/>
    <row r="211" s="120" customFormat="1" ht="12.75"/>
    <row r="212" s="120" customFormat="1" ht="12.75"/>
    <row r="213" s="120" customFormat="1" ht="12.75"/>
    <row r="214" s="120" customFormat="1" ht="12.75"/>
    <row r="215" s="120" customFormat="1" ht="12.75"/>
    <row r="216" s="120" customFormat="1" ht="12.75"/>
    <row r="217" s="120" customFormat="1" ht="12.75"/>
    <row r="218" s="120" customFormat="1" ht="12.75"/>
    <row r="219" s="120" customFormat="1" ht="12.75"/>
    <row r="220" s="120" customFormat="1" ht="12.75"/>
    <row r="221" s="120" customFormat="1" ht="12.75"/>
    <row r="222" s="120" customFormat="1" ht="12.75"/>
    <row r="223" s="120" customFormat="1" ht="12.75"/>
    <row r="224" s="120" customFormat="1" ht="12.75"/>
    <row r="225" s="120" customFormat="1" ht="12.75"/>
    <row r="226" s="120" customFormat="1" ht="12.75"/>
    <row r="227" s="120" customFormat="1" ht="12.75"/>
    <row r="228" s="120" customFormat="1" ht="12.75"/>
    <row r="229" s="120" customFormat="1" ht="12.75"/>
    <row r="230" s="120" customFormat="1" ht="12.75"/>
    <row r="231" s="120" customFormat="1" ht="12.75"/>
    <row r="232" s="120" customFormat="1" ht="12.75"/>
    <row r="233" s="120" customFormat="1" ht="12.75"/>
    <row r="234" s="120" customFormat="1" ht="12.75"/>
    <row r="235" s="120" customFormat="1" ht="12.75"/>
    <row r="236" s="120" customFormat="1" ht="12.75"/>
    <row r="237" s="120" customFormat="1" ht="12.75"/>
    <row r="238" s="120" customFormat="1" ht="12.75"/>
    <row r="239" s="120" customFormat="1" ht="12.75"/>
    <row r="240" s="120" customFormat="1" ht="12.75"/>
    <row r="241" s="120" customFormat="1" ht="12.75"/>
    <row r="242" s="120" customFormat="1" ht="12.75"/>
    <row r="243" s="120" customFormat="1" ht="12.75"/>
    <row r="244" s="120" customFormat="1" ht="12.75"/>
    <row r="245" s="120" customFormat="1" ht="12.75"/>
    <row r="246" s="120" customFormat="1" ht="12.75"/>
    <row r="247" s="120" customFormat="1" ht="12.75"/>
    <row r="248" s="120" customFormat="1" ht="12.75"/>
    <row r="249" s="120" customFormat="1" ht="12.75"/>
  </sheetData>
  <sheetProtection sheet="1" scenarios="1" formatCells="0" formatColumns="0" formatRows="0"/>
  <protectedRanges>
    <protectedRange sqref="B13:C24" name="Range1"/>
  </protectedRanges>
  <mergeCells count="9">
    <mergeCell ref="A11:C11"/>
    <mergeCell ref="F11:T12"/>
    <mergeCell ref="B1:I1"/>
    <mergeCell ref="B2:I2"/>
    <mergeCell ref="B3:I3"/>
    <mergeCell ref="B4:I4"/>
    <mergeCell ref="B5:I5"/>
    <mergeCell ref="B6:I6"/>
    <mergeCell ref="B7:I7"/>
  </mergeCells>
  <printOptions gridLines="1"/>
  <pageMargins left="0.5" right="0.5" top="0.5" bottom="0.5" header="0.5" footer="0.5"/>
  <pageSetup fitToHeight="1" fitToWidth="1" horizontalDpi="300" verticalDpi="300" orientation="landscape" scale="23" r:id="rId2"/>
  <ignoredErrors>
    <ignoredError sqref="B26:C26 C28 B2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J163"/>
  <sheetViews>
    <sheetView zoomScale="75" zoomScaleNormal="75" workbookViewId="0" topLeftCell="A1">
      <selection activeCell="A8" sqref="A8"/>
    </sheetView>
  </sheetViews>
  <sheetFormatPr defaultColWidth="9.140625" defaultRowHeight="12.75"/>
  <cols>
    <col min="1" max="1" width="33.140625" style="1" customWidth="1"/>
    <col min="2" max="2" width="12.28125" style="1" customWidth="1"/>
    <col min="3" max="3" width="19.140625" style="1" customWidth="1"/>
    <col min="4" max="4" width="12.28125" style="1" customWidth="1"/>
    <col min="5" max="5" width="2.421875" style="1" customWidth="1"/>
    <col min="6" max="6" width="9.57421875" style="1" customWidth="1"/>
    <col min="7" max="7" width="10.8515625" style="1" customWidth="1"/>
    <col min="8" max="8" width="12.421875" style="1" customWidth="1"/>
    <col min="9" max="9" width="13.28125" style="1" customWidth="1"/>
    <col min="10" max="12" width="14.7109375" style="1" customWidth="1"/>
    <col min="13" max="13" width="12.8515625" style="1" customWidth="1"/>
    <col min="14" max="14" width="14.28125" style="1" customWidth="1"/>
    <col min="15" max="15" width="14.140625" style="1" customWidth="1"/>
    <col min="16" max="16" width="13.8515625" style="1" customWidth="1"/>
    <col min="17" max="17" width="14.7109375" style="1" customWidth="1"/>
    <col min="18" max="19" width="13.7109375" style="1" customWidth="1"/>
    <col min="20" max="21" width="12.140625" style="1" customWidth="1"/>
    <col min="22" max="23" width="11.140625" style="1" customWidth="1"/>
    <col min="24" max="24" width="12.140625" style="1" customWidth="1"/>
    <col min="25" max="25" width="12.00390625" style="1" customWidth="1"/>
    <col min="26" max="27" width="12.140625" style="1" customWidth="1"/>
    <col min="28" max="28" width="12.00390625" style="1" customWidth="1"/>
    <col min="29" max="30" width="14.421875" style="1" customWidth="1"/>
    <col min="31" max="31" width="13.7109375" style="1" customWidth="1"/>
    <col min="32" max="32" width="3.140625" style="1" customWidth="1"/>
    <col min="33" max="33" width="26.140625" style="1" customWidth="1"/>
    <col min="34" max="34" width="2.00390625" style="1" customWidth="1"/>
    <col min="35" max="35" width="9.140625" style="1" customWidth="1"/>
    <col min="36" max="36" width="13.28125" style="1" customWidth="1"/>
    <col min="37" max="16384" width="9.140625" style="1" customWidth="1"/>
  </cols>
  <sheetData>
    <row r="1" spans="1:12" s="120" customFormat="1" ht="15.75" customHeight="1">
      <c r="A1" s="143" t="s">
        <v>13</v>
      </c>
      <c r="B1" s="154"/>
      <c r="C1" s="155"/>
      <c r="D1" s="155"/>
      <c r="E1" s="155"/>
      <c r="F1" s="155"/>
      <c r="G1" s="155"/>
      <c r="H1" s="155"/>
      <c r="I1" s="155"/>
      <c r="J1" s="155"/>
      <c r="K1" s="155"/>
      <c r="L1" s="155"/>
    </row>
    <row r="2" spans="1:12" s="120" customFormat="1" ht="15.75">
      <c r="A2" s="143" t="s">
        <v>17</v>
      </c>
      <c r="B2" s="152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2" s="120" customFormat="1" ht="47.25">
      <c r="A3" s="144" t="s">
        <v>20</v>
      </c>
      <c r="B3" s="152"/>
      <c r="C3" s="153"/>
      <c r="D3" s="153"/>
      <c r="E3" s="153"/>
      <c r="F3" s="153"/>
      <c r="G3" s="153"/>
      <c r="H3" s="153"/>
      <c r="I3" s="153"/>
      <c r="J3" s="153"/>
      <c r="K3" s="153"/>
      <c r="L3" s="153"/>
    </row>
    <row r="4" spans="1:12" s="120" customFormat="1" ht="82.5" customHeight="1">
      <c r="A4" s="143" t="s">
        <v>12</v>
      </c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5" spans="1:12" s="120" customFormat="1" ht="15.75">
      <c r="A5" s="143" t="s">
        <v>19</v>
      </c>
      <c r="B5" s="152"/>
      <c r="C5" s="153"/>
      <c r="D5" s="153"/>
      <c r="E5" s="153"/>
      <c r="F5" s="153"/>
      <c r="G5" s="153"/>
      <c r="H5" s="153"/>
      <c r="I5" s="153"/>
      <c r="J5" s="153"/>
      <c r="K5" s="153"/>
      <c r="L5" s="153"/>
    </row>
    <row r="6" spans="1:12" s="120" customFormat="1" ht="15.75" customHeight="1">
      <c r="A6" s="143" t="s">
        <v>14</v>
      </c>
      <c r="B6" s="152"/>
      <c r="C6" s="153"/>
      <c r="D6" s="153"/>
      <c r="E6" s="153"/>
      <c r="F6" s="153"/>
      <c r="G6" s="153"/>
      <c r="H6" s="153"/>
      <c r="I6" s="153"/>
      <c r="J6" s="153"/>
      <c r="K6" s="153"/>
      <c r="L6" s="153"/>
    </row>
    <row r="7" spans="1:31" s="120" customFormat="1" ht="15.75" customHeight="1">
      <c r="A7" s="143" t="s">
        <v>15</v>
      </c>
      <c r="B7" s="152"/>
      <c r="C7" s="153"/>
      <c r="D7" s="153"/>
      <c r="E7" s="153"/>
      <c r="F7" s="153"/>
      <c r="G7" s="153"/>
      <c r="H7" s="153"/>
      <c r="I7" s="153"/>
      <c r="J7" s="153"/>
      <c r="K7" s="153"/>
      <c r="L7" s="153"/>
      <c r="AE7" s="145"/>
    </row>
    <row r="9" spans="1:31" ht="12.75">
      <c r="A9" s="2"/>
      <c r="B9" s="2"/>
      <c r="C9" s="2"/>
      <c r="J9" s="5"/>
      <c r="K9" s="5"/>
      <c r="L9" s="5"/>
      <c r="M9" s="5"/>
      <c r="N9" s="5"/>
      <c r="AE9" s="5"/>
    </row>
    <row r="10" spans="1:31" ht="12.75">
      <c r="A10" s="2"/>
      <c r="B10" s="2"/>
      <c r="C10" s="2"/>
      <c r="J10" s="5"/>
      <c r="K10" s="5"/>
      <c r="L10" s="5"/>
      <c r="M10" s="5"/>
      <c r="N10" s="5"/>
      <c r="AE10" s="5"/>
    </row>
    <row r="11" spans="1:34" ht="49.5" customHeight="1">
      <c r="A11" s="38"/>
      <c r="B11" s="38"/>
      <c r="C11" s="38"/>
      <c r="D11" s="151" t="s">
        <v>25</v>
      </c>
      <c r="E11" s="90"/>
      <c r="F11" s="105" t="s">
        <v>27</v>
      </c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52"/>
      <c r="AH11" s="52"/>
    </row>
    <row r="12" spans="1:34" ht="17.25" customHeight="1">
      <c r="A12" s="73"/>
      <c r="B12" s="73"/>
      <c r="C12" s="73"/>
      <c r="D12" s="151"/>
      <c r="E12" s="90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52"/>
      <c r="AH12" s="52"/>
    </row>
    <row r="13" spans="1:34" ht="77.25" customHeight="1">
      <c r="A13" s="3" t="s">
        <v>16</v>
      </c>
      <c r="B13" s="17"/>
      <c r="C13" s="69" t="s">
        <v>34</v>
      </c>
      <c r="D13" s="69" t="s">
        <v>31</v>
      </c>
      <c r="E13" s="40"/>
      <c r="J13" s="5"/>
      <c r="K13" s="5"/>
      <c r="L13" s="5"/>
      <c r="M13" s="5"/>
      <c r="N13" s="5"/>
      <c r="AE13" s="75" t="s">
        <v>26</v>
      </c>
      <c r="AF13" s="52"/>
      <c r="AG13" s="93" t="s">
        <v>51</v>
      </c>
      <c r="AH13" s="52"/>
    </row>
    <row r="14" spans="1:34" s="3" customFormat="1" ht="12.75">
      <c r="A14" s="6"/>
      <c r="B14" s="6"/>
      <c r="C14" s="136"/>
      <c r="D14" s="137"/>
      <c r="E14" s="39"/>
      <c r="F14" s="3">
        <f>IF(ISNUMBER(D14+1),IF(D14+1&gt;=$C$14,"",D14+1),"")</f>
      </c>
      <c r="G14" s="3">
        <f aca="true" t="shared" si="0" ref="G14:AB14">IF(ISNUMBER(F14+1),IF(F14+1&gt;=$C$14,"",F14+1),"")</f>
      </c>
      <c r="H14" s="3">
        <f t="shared" si="0"/>
      </c>
      <c r="I14" s="3">
        <f t="shared" si="0"/>
      </c>
      <c r="J14" s="3">
        <f t="shared" si="0"/>
      </c>
      <c r="K14" s="3">
        <f t="shared" si="0"/>
      </c>
      <c r="L14" s="3">
        <f t="shared" si="0"/>
      </c>
      <c r="M14" s="3">
        <f t="shared" si="0"/>
      </c>
      <c r="N14" s="3">
        <f t="shared" si="0"/>
      </c>
      <c r="O14" s="3">
        <f t="shared" si="0"/>
      </c>
      <c r="P14" s="3">
        <f t="shared" si="0"/>
      </c>
      <c r="Q14" s="3">
        <f t="shared" si="0"/>
      </c>
      <c r="R14" s="3">
        <f t="shared" si="0"/>
      </c>
      <c r="S14" s="3">
        <f t="shared" si="0"/>
      </c>
      <c r="T14" s="3">
        <f t="shared" si="0"/>
      </c>
      <c r="U14" s="3">
        <f t="shared" si="0"/>
      </c>
      <c r="V14" s="3">
        <f t="shared" si="0"/>
      </c>
      <c r="W14" s="3">
        <f t="shared" si="0"/>
      </c>
      <c r="X14" s="3">
        <f t="shared" si="0"/>
      </c>
      <c r="Y14" s="3">
        <f t="shared" si="0"/>
      </c>
      <c r="Z14" s="3">
        <f t="shared" si="0"/>
      </c>
      <c r="AA14" s="3">
        <f t="shared" si="0"/>
      </c>
      <c r="AB14" s="3">
        <f t="shared" si="0"/>
      </c>
      <c r="AC14" s="3">
        <f>IF(ISNUMBER(AB14+1),IF(AB14+1&gt;=$C$14,"",AB14+1),"")</f>
      </c>
      <c r="AD14" s="3">
        <f>IF(ISNUMBER(AC14+1),IF(AC14+1&gt;=$C$14,"",AC14+1),"")</f>
      </c>
      <c r="AE14" s="83">
        <f>$C$14</f>
        <v>0</v>
      </c>
      <c r="AF14" s="54"/>
      <c r="AG14" s="16"/>
      <c r="AH14" s="54"/>
    </row>
    <row r="15" spans="1:36" s="8" customFormat="1" ht="12.75">
      <c r="A15" s="7" t="s">
        <v>2</v>
      </c>
      <c r="B15" s="7"/>
      <c r="C15" s="7"/>
      <c r="D15" s="66"/>
      <c r="E15" s="96"/>
      <c r="F15" s="19">
        <f aca="true" t="shared" si="1" ref="F15:F25">IF(ISNUMBER(F$14),D15+($AE15-$D15)/($C$14-$D$14),"")</f>
      </c>
      <c r="G15" s="19">
        <f aca="true" t="shared" si="2" ref="G15:AD15">IF(ISNUMBER(G$14),F15+($AE15-$D15)/($C$14-$D$14),"")</f>
      </c>
      <c r="H15" s="19">
        <f t="shared" si="2"/>
      </c>
      <c r="I15" s="19">
        <f t="shared" si="2"/>
      </c>
      <c r="J15" s="19">
        <f t="shared" si="2"/>
      </c>
      <c r="K15" s="19">
        <f t="shared" si="2"/>
      </c>
      <c r="L15" s="19">
        <f t="shared" si="2"/>
      </c>
      <c r="M15" s="19">
        <f t="shared" si="2"/>
      </c>
      <c r="N15" s="19">
        <f t="shared" si="2"/>
      </c>
      <c r="O15" s="19">
        <f t="shared" si="2"/>
      </c>
      <c r="P15" s="19">
        <f t="shared" si="2"/>
      </c>
      <c r="Q15" s="19">
        <f t="shared" si="2"/>
      </c>
      <c r="R15" s="19">
        <f t="shared" si="2"/>
      </c>
      <c r="S15" s="19">
        <f t="shared" si="2"/>
      </c>
      <c r="T15" s="19">
        <f t="shared" si="2"/>
      </c>
      <c r="U15" s="19">
        <f t="shared" si="2"/>
      </c>
      <c r="V15" s="19">
        <f t="shared" si="2"/>
      </c>
      <c r="W15" s="19">
        <f t="shared" si="2"/>
      </c>
      <c r="X15" s="19">
        <f t="shared" si="2"/>
      </c>
      <c r="Y15" s="19">
        <f t="shared" si="2"/>
      </c>
      <c r="Z15" s="19">
        <f t="shared" si="2"/>
      </c>
      <c r="AA15" s="19">
        <f t="shared" si="2"/>
      </c>
      <c r="AB15" s="19">
        <f t="shared" si="2"/>
      </c>
      <c r="AC15" s="19">
        <f t="shared" si="2"/>
      </c>
      <c r="AD15" s="19">
        <f t="shared" si="2"/>
      </c>
      <c r="AE15" s="140"/>
      <c r="AF15" s="77"/>
      <c r="AG15" s="104" t="e">
        <f aca="true" t="shared" si="3" ref="AG15:AG25">(AE15-D15)/($C$14-$D$14)</f>
        <v>#DIV/0!</v>
      </c>
      <c r="AH15" s="92"/>
      <c r="AJ15" s="9"/>
    </row>
    <row r="16" spans="1:36" s="8" customFormat="1" ht="12.75">
      <c r="A16" s="7" t="s">
        <v>52</v>
      </c>
      <c r="B16" s="7"/>
      <c r="C16" s="7"/>
      <c r="D16" s="66"/>
      <c r="E16" s="96"/>
      <c r="F16" s="19">
        <f t="shared" si="1"/>
      </c>
      <c r="G16" s="19">
        <f aca="true" t="shared" si="4" ref="G16:AD17">IF(ISNUMBER(G$14),F16+($AE16-$D16)/($C$14-$D$14),"")</f>
      </c>
      <c r="H16" s="19">
        <f t="shared" si="4"/>
      </c>
      <c r="I16" s="19">
        <f t="shared" si="4"/>
      </c>
      <c r="J16" s="19">
        <f t="shared" si="4"/>
      </c>
      <c r="K16" s="19">
        <f t="shared" si="4"/>
      </c>
      <c r="L16" s="19">
        <f t="shared" si="4"/>
      </c>
      <c r="M16" s="19">
        <f t="shared" si="4"/>
      </c>
      <c r="N16" s="19">
        <f t="shared" si="4"/>
      </c>
      <c r="O16" s="19">
        <f t="shared" si="4"/>
      </c>
      <c r="P16" s="19">
        <f t="shared" si="4"/>
      </c>
      <c r="Q16" s="19">
        <f t="shared" si="4"/>
      </c>
      <c r="R16" s="19">
        <f t="shared" si="4"/>
      </c>
      <c r="S16" s="19">
        <f t="shared" si="4"/>
      </c>
      <c r="T16" s="19">
        <f t="shared" si="4"/>
      </c>
      <c r="U16" s="19">
        <f t="shared" si="4"/>
      </c>
      <c r="V16" s="19">
        <f t="shared" si="4"/>
      </c>
      <c r="W16" s="19">
        <f t="shared" si="4"/>
      </c>
      <c r="X16" s="19">
        <f t="shared" si="4"/>
      </c>
      <c r="Y16" s="19">
        <f t="shared" si="4"/>
      </c>
      <c r="Z16" s="19">
        <f t="shared" si="4"/>
      </c>
      <c r="AA16" s="19">
        <f t="shared" si="4"/>
      </c>
      <c r="AB16" s="19">
        <f t="shared" si="4"/>
      </c>
      <c r="AC16" s="19">
        <f t="shared" si="4"/>
      </c>
      <c r="AD16" s="19">
        <f t="shared" si="4"/>
      </c>
      <c r="AE16" s="140"/>
      <c r="AF16" s="77"/>
      <c r="AG16" s="104" t="e">
        <f t="shared" si="3"/>
        <v>#DIV/0!</v>
      </c>
      <c r="AH16" s="92"/>
      <c r="AJ16" s="9"/>
    </row>
    <row r="17" spans="1:36" s="8" customFormat="1" ht="12.75">
      <c r="A17" s="7" t="s">
        <v>53</v>
      </c>
      <c r="B17" s="7"/>
      <c r="C17" s="7"/>
      <c r="D17" s="66"/>
      <c r="E17" s="96"/>
      <c r="F17" s="19">
        <f>IF(ISNUMBER(F$14),D17+($AE17-$D17)/($C$14-$D$14),"")</f>
      </c>
      <c r="G17" s="19">
        <f t="shared" si="4"/>
      </c>
      <c r="H17" s="19">
        <f t="shared" si="4"/>
      </c>
      <c r="I17" s="19">
        <f t="shared" si="4"/>
      </c>
      <c r="J17" s="19">
        <f t="shared" si="4"/>
      </c>
      <c r="K17" s="19">
        <f t="shared" si="4"/>
      </c>
      <c r="L17" s="19">
        <f t="shared" si="4"/>
      </c>
      <c r="M17" s="19">
        <f t="shared" si="4"/>
      </c>
      <c r="N17" s="19">
        <f t="shared" si="4"/>
      </c>
      <c r="O17" s="19">
        <f t="shared" si="4"/>
      </c>
      <c r="P17" s="19">
        <f t="shared" si="4"/>
      </c>
      <c r="Q17" s="19">
        <f t="shared" si="4"/>
      </c>
      <c r="R17" s="19">
        <f t="shared" si="4"/>
      </c>
      <c r="S17" s="19">
        <f t="shared" si="4"/>
      </c>
      <c r="T17" s="19">
        <f t="shared" si="4"/>
      </c>
      <c r="U17" s="19">
        <f t="shared" si="4"/>
      </c>
      <c r="V17" s="19">
        <f t="shared" si="4"/>
      </c>
      <c r="W17" s="19">
        <f t="shared" si="4"/>
      </c>
      <c r="X17" s="19">
        <f t="shared" si="4"/>
      </c>
      <c r="Y17" s="19">
        <f t="shared" si="4"/>
      </c>
      <c r="Z17" s="19">
        <f t="shared" si="4"/>
      </c>
      <c r="AA17" s="19">
        <f t="shared" si="4"/>
      </c>
      <c r="AB17" s="19">
        <f t="shared" si="4"/>
      </c>
      <c r="AC17" s="19">
        <f t="shared" si="4"/>
      </c>
      <c r="AD17" s="19">
        <f t="shared" si="4"/>
      </c>
      <c r="AE17" s="140"/>
      <c r="AF17" s="77"/>
      <c r="AG17" s="104" t="e">
        <f>(AE17-D17)/($C$14-$D$14)</f>
        <v>#DIV/0!</v>
      </c>
      <c r="AH17" s="92"/>
      <c r="AJ17" s="9"/>
    </row>
    <row r="18" spans="1:36" s="8" customFormat="1" ht="12" customHeight="1">
      <c r="A18" s="10" t="s">
        <v>4</v>
      </c>
      <c r="B18" s="10"/>
      <c r="C18" s="10"/>
      <c r="D18" s="66"/>
      <c r="E18" s="96"/>
      <c r="F18" s="19">
        <f t="shared" si="1"/>
      </c>
      <c r="G18" s="19">
        <f aca="true" t="shared" si="5" ref="G18:AD19">IF(ISNUMBER(G$14),F18+($AE18-$D18)/($C$14-$D$14),"")</f>
      </c>
      <c r="H18" s="19">
        <f t="shared" si="5"/>
      </c>
      <c r="I18" s="19">
        <f t="shared" si="5"/>
      </c>
      <c r="J18" s="19">
        <f t="shared" si="5"/>
      </c>
      <c r="K18" s="19">
        <f t="shared" si="5"/>
      </c>
      <c r="L18" s="19">
        <f t="shared" si="5"/>
      </c>
      <c r="M18" s="19">
        <f t="shared" si="5"/>
      </c>
      <c r="N18" s="19">
        <f t="shared" si="5"/>
      </c>
      <c r="O18" s="19">
        <f t="shared" si="5"/>
      </c>
      <c r="P18" s="19">
        <f t="shared" si="5"/>
      </c>
      <c r="Q18" s="19">
        <f t="shared" si="5"/>
      </c>
      <c r="R18" s="19">
        <f t="shared" si="5"/>
      </c>
      <c r="S18" s="19">
        <f t="shared" si="5"/>
      </c>
      <c r="T18" s="19">
        <f t="shared" si="5"/>
      </c>
      <c r="U18" s="19">
        <f t="shared" si="5"/>
      </c>
      <c r="V18" s="19">
        <f t="shared" si="5"/>
      </c>
      <c r="W18" s="19">
        <f t="shared" si="5"/>
      </c>
      <c r="X18" s="19">
        <f t="shared" si="5"/>
      </c>
      <c r="Y18" s="19">
        <f t="shared" si="5"/>
      </c>
      <c r="Z18" s="19">
        <f t="shared" si="5"/>
      </c>
      <c r="AA18" s="19">
        <f t="shared" si="5"/>
      </c>
      <c r="AB18" s="19">
        <f t="shared" si="5"/>
      </c>
      <c r="AC18" s="19">
        <f t="shared" si="5"/>
      </c>
      <c r="AD18" s="19">
        <f t="shared" si="5"/>
      </c>
      <c r="AE18" s="140"/>
      <c r="AF18" s="77"/>
      <c r="AG18" s="104" t="e">
        <f t="shared" si="3"/>
        <v>#DIV/0!</v>
      </c>
      <c r="AH18" s="92"/>
      <c r="AJ18" s="9"/>
    </row>
    <row r="19" spans="1:36" s="8" customFormat="1" ht="12" customHeight="1">
      <c r="A19" s="10" t="s">
        <v>49</v>
      </c>
      <c r="B19" s="10"/>
      <c r="C19" s="10"/>
      <c r="D19" s="66"/>
      <c r="E19" s="96"/>
      <c r="F19" s="19">
        <f>IF(ISNUMBER(F$14),D19+($AE19-$D19)/($C$14-$D$14),"")</f>
      </c>
      <c r="G19" s="19">
        <f t="shared" si="5"/>
      </c>
      <c r="H19" s="19">
        <f t="shared" si="5"/>
      </c>
      <c r="I19" s="19">
        <f t="shared" si="5"/>
      </c>
      <c r="J19" s="19">
        <f t="shared" si="5"/>
      </c>
      <c r="K19" s="19">
        <f t="shared" si="5"/>
      </c>
      <c r="L19" s="19">
        <f t="shared" si="5"/>
      </c>
      <c r="M19" s="19">
        <f t="shared" si="5"/>
      </c>
      <c r="N19" s="19">
        <f t="shared" si="5"/>
      </c>
      <c r="O19" s="19">
        <f t="shared" si="5"/>
      </c>
      <c r="P19" s="19">
        <f t="shared" si="5"/>
      </c>
      <c r="Q19" s="19">
        <f t="shared" si="5"/>
      </c>
      <c r="R19" s="19">
        <f t="shared" si="5"/>
      </c>
      <c r="S19" s="19">
        <f t="shared" si="5"/>
      </c>
      <c r="T19" s="19">
        <f t="shared" si="5"/>
      </c>
      <c r="U19" s="19">
        <f t="shared" si="5"/>
      </c>
      <c r="V19" s="19">
        <f t="shared" si="5"/>
      </c>
      <c r="W19" s="19">
        <f t="shared" si="5"/>
      </c>
      <c r="X19" s="19">
        <f t="shared" si="5"/>
      </c>
      <c r="Y19" s="19">
        <f t="shared" si="5"/>
      </c>
      <c r="Z19" s="19">
        <f t="shared" si="5"/>
      </c>
      <c r="AA19" s="19">
        <f t="shared" si="5"/>
      </c>
      <c r="AB19" s="19">
        <f t="shared" si="5"/>
      </c>
      <c r="AC19" s="19">
        <f t="shared" si="5"/>
      </c>
      <c r="AD19" s="19">
        <f t="shared" si="5"/>
      </c>
      <c r="AE19" s="140"/>
      <c r="AF19" s="77"/>
      <c r="AG19" s="104" t="e">
        <f>(AE19-D19)/($C$14-$D$14)</f>
        <v>#DIV/0!</v>
      </c>
      <c r="AH19" s="92"/>
      <c r="AJ19" s="9"/>
    </row>
    <row r="20" spans="1:36" s="8" customFormat="1" ht="12" customHeight="1">
      <c r="A20" s="8" t="s">
        <v>18</v>
      </c>
      <c r="D20" s="67"/>
      <c r="E20" s="97"/>
      <c r="F20" s="19">
        <f t="shared" si="1"/>
      </c>
      <c r="G20" s="19">
        <f aca="true" t="shared" si="6" ref="G20:AD20">IF(ISNUMBER(G$14),F20+($AE20-$D20)/($C$14-$D$14),"")</f>
      </c>
      <c r="H20" s="19">
        <f t="shared" si="6"/>
      </c>
      <c r="I20" s="19">
        <f t="shared" si="6"/>
      </c>
      <c r="J20" s="19">
        <f t="shared" si="6"/>
      </c>
      <c r="K20" s="19">
        <f t="shared" si="6"/>
      </c>
      <c r="L20" s="19">
        <f t="shared" si="6"/>
      </c>
      <c r="M20" s="19">
        <f t="shared" si="6"/>
      </c>
      <c r="N20" s="19">
        <f t="shared" si="6"/>
      </c>
      <c r="O20" s="19">
        <f t="shared" si="6"/>
      </c>
      <c r="P20" s="19">
        <f t="shared" si="6"/>
      </c>
      <c r="Q20" s="19">
        <f t="shared" si="6"/>
      </c>
      <c r="R20" s="19">
        <f t="shared" si="6"/>
      </c>
      <c r="S20" s="19">
        <f t="shared" si="6"/>
      </c>
      <c r="T20" s="19">
        <f t="shared" si="6"/>
      </c>
      <c r="U20" s="19">
        <f t="shared" si="6"/>
      </c>
      <c r="V20" s="19">
        <f t="shared" si="6"/>
      </c>
      <c r="W20" s="19">
        <f t="shared" si="6"/>
      </c>
      <c r="X20" s="19">
        <f t="shared" si="6"/>
      </c>
      <c r="Y20" s="19">
        <f t="shared" si="6"/>
      </c>
      <c r="Z20" s="19">
        <f t="shared" si="6"/>
      </c>
      <c r="AA20" s="19">
        <f t="shared" si="6"/>
      </c>
      <c r="AB20" s="19">
        <f t="shared" si="6"/>
      </c>
      <c r="AC20" s="19">
        <f t="shared" si="6"/>
      </c>
      <c r="AD20" s="19">
        <f t="shared" si="6"/>
      </c>
      <c r="AE20" s="140"/>
      <c r="AF20" s="77"/>
      <c r="AG20" s="104" t="e">
        <f t="shared" si="3"/>
        <v>#DIV/0!</v>
      </c>
      <c r="AH20" s="92"/>
      <c r="AJ20" s="9"/>
    </row>
    <row r="21" spans="1:36" s="8" customFormat="1" ht="12.75">
      <c r="A21" s="8" t="s">
        <v>44</v>
      </c>
      <c r="D21" s="67"/>
      <c r="E21" s="97"/>
      <c r="F21" s="19">
        <f t="shared" si="1"/>
      </c>
      <c r="G21" s="19">
        <f aca="true" t="shared" si="7" ref="G21:AD22">IF(ISNUMBER(G$14),F21+($AE21-$D21)/($C$14-$D$14),"")</f>
      </c>
      <c r="H21" s="19">
        <f t="shared" si="7"/>
      </c>
      <c r="I21" s="19">
        <f t="shared" si="7"/>
      </c>
      <c r="J21" s="19">
        <f t="shared" si="7"/>
      </c>
      <c r="K21" s="19">
        <f t="shared" si="7"/>
      </c>
      <c r="L21" s="19">
        <f t="shared" si="7"/>
      </c>
      <c r="M21" s="19">
        <f t="shared" si="7"/>
      </c>
      <c r="N21" s="19">
        <f t="shared" si="7"/>
      </c>
      <c r="O21" s="19">
        <f t="shared" si="7"/>
      </c>
      <c r="P21" s="19">
        <f t="shared" si="7"/>
      </c>
      <c r="Q21" s="19">
        <f t="shared" si="7"/>
      </c>
      <c r="R21" s="19">
        <f t="shared" si="7"/>
      </c>
      <c r="S21" s="19">
        <f t="shared" si="7"/>
      </c>
      <c r="T21" s="19">
        <f t="shared" si="7"/>
      </c>
      <c r="U21" s="19">
        <f t="shared" si="7"/>
      </c>
      <c r="V21" s="19">
        <f t="shared" si="7"/>
      </c>
      <c r="W21" s="19">
        <f t="shared" si="7"/>
      </c>
      <c r="X21" s="19">
        <f t="shared" si="7"/>
      </c>
      <c r="Y21" s="19">
        <f t="shared" si="7"/>
      </c>
      <c r="Z21" s="19">
        <f t="shared" si="7"/>
      </c>
      <c r="AA21" s="19">
        <f t="shared" si="7"/>
      </c>
      <c r="AB21" s="19">
        <f t="shared" si="7"/>
      </c>
      <c r="AC21" s="19">
        <f t="shared" si="7"/>
      </c>
      <c r="AD21" s="19">
        <f t="shared" si="7"/>
      </c>
      <c r="AE21" s="140"/>
      <c r="AF21" s="77"/>
      <c r="AG21" s="104" t="e">
        <f t="shared" si="3"/>
        <v>#DIV/0!</v>
      </c>
      <c r="AH21" s="92"/>
      <c r="AJ21" s="9"/>
    </row>
    <row r="22" spans="1:36" s="8" customFormat="1" ht="12.75">
      <c r="A22" s="8" t="s">
        <v>45</v>
      </c>
      <c r="D22" s="67"/>
      <c r="E22" s="97"/>
      <c r="F22" s="19">
        <f>IF(ISNUMBER(F$14),D22+($AE22-$D22)/($C$14-$D$14),"")</f>
      </c>
      <c r="G22" s="19">
        <f t="shared" si="7"/>
      </c>
      <c r="H22" s="19">
        <f t="shared" si="7"/>
      </c>
      <c r="I22" s="19">
        <f t="shared" si="7"/>
      </c>
      <c r="J22" s="19">
        <f t="shared" si="7"/>
      </c>
      <c r="K22" s="19">
        <f t="shared" si="7"/>
      </c>
      <c r="L22" s="19">
        <f t="shared" si="7"/>
      </c>
      <c r="M22" s="19">
        <f t="shared" si="7"/>
      </c>
      <c r="N22" s="19">
        <f t="shared" si="7"/>
      </c>
      <c r="O22" s="19">
        <f t="shared" si="7"/>
      </c>
      <c r="P22" s="19">
        <f t="shared" si="7"/>
      </c>
      <c r="Q22" s="19">
        <f t="shared" si="7"/>
      </c>
      <c r="R22" s="19">
        <f t="shared" si="7"/>
      </c>
      <c r="S22" s="19">
        <f t="shared" si="7"/>
      </c>
      <c r="T22" s="19">
        <f t="shared" si="7"/>
      </c>
      <c r="U22" s="19">
        <f t="shared" si="7"/>
      </c>
      <c r="V22" s="19">
        <f t="shared" si="7"/>
      </c>
      <c r="W22" s="19">
        <f t="shared" si="7"/>
      </c>
      <c r="X22" s="19">
        <f t="shared" si="7"/>
      </c>
      <c r="Y22" s="19">
        <f t="shared" si="7"/>
      </c>
      <c r="Z22" s="19">
        <f t="shared" si="7"/>
      </c>
      <c r="AA22" s="19">
        <f t="shared" si="7"/>
      </c>
      <c r="AB22" s="19">
        <f t="shared" si="7"/>
      </c>
      <c r="AC22" s="19">
        <f t="shared" si="7"/>
      </c>
      <c r="AD22" s="19">
        <f t="shared" si="7"/>
      </c>
      <c r="AE22" s="140"/>
      <c r="AF22" s="77"/>
      <c r="AG22" s="104" t="e">
        <f>(AE22-D22)/($C$14-$D$14)</f>
        <v>#DIV/0!</v>
      </c>
      <c r="AH22" s="92"/>
      <c r="AJ22" s="9"/>
    </row>
    <row r="23" spans="1:36" s="8" customFormat="1" ht="12.75">
      <c r="A23" s="7" t="s">
        <v>3</v>
      </c>
      <c r="B23" s="7"/>
      <c r="C23" s="7"/>
      <c r="D23" s="66"/>
      <c r="E23" s="96"/>
      <c r="F23" s="19">
        <f t="shared" si="1"/>
      </c>
      <c r="G23" s="19">
        <f aca="true" t="shared" si="8" ref="G23:AD23">IF(ISNUMBER(G$14),F23+($AE23-$D23)/($C$14-$D$14),"")</f>
      </c>
      <c r="H23" s="19">
        <f t="shared" si="8"/>
      </c>
      <c r="I23" s="19">
        <f t="shared" si="8"/>
      </c>
      <c r="J23" s="19">
        <f t="shared" si="8"/>
      </c>
      <c r="K23" s="19">
        <f t="shared" si="8"/>
      </c>
      <c r="L23" s="19">
        <f t="shared" si="8"/>
      </c>
      <c r="M23" s="19">
        <f t="shared" si="8"/>
      </c>
      <c r="N23" s="19">
        <f t="shared" si="8"/>
      </c>
      <c r="O23" s="19">
        <f t="shared" si="8"/>
      </c>
      <c r="P23" s="19">
        <f t="shared" si="8"/>
      </c>
      <c r="Q23" s="19">
        <f t="shared" si="8"/>
      </c>
      <c r="R23" s="19">
        <f t="shared" si="8"/>
      </c>
      <c r="S23" s="19">
        <f t="shared" si="8"/>
      </c>
      <c r="T23" s="19">
        <f t="shared" si="8"/>
      </c>
      <c r="U23" s="19">
        <f t="shared" si="8"/>
      </c>
      <c r="V23" s="19">
        <f t="shared" si="8"/>
      </c>
      <c r="W23" s="19">
        <f t="shared" si="8"/>
      </c>
      <c r="X23" s="19">
        <f t="shared" si="8"/>
      </c>
      <c r="Y23" s="19">
        <f t="shared" si="8"/>
      </c>
      <c r="Z23" s="19">
        <f t="shared" si="8"/>
      </c>
      <c r="AA23" s="19">
        <f t="shared" si="8"/>
      </c>
      <c r="AB23" s="19">
        <f t="shared" si="8"/>
      </c>
      <c r="AC23" s="19">
        <f t="shared" si="8"/>
      </c>
      <c r="AD23" s="19">
        <f t="shared" si="8"/>
      </c>
      <c r="AE23" s="140"/>
      <c r="AF23" s="77"/>
      <c r="AG23" s="104" t="e">
        <f t="shared" si="3"/>
        <v>#DIV/0!</v>
      </c>
      <c r="AH23" s="92"/>
      <c r="AJ23" s="9"/>
    </row>
    <row r="24" spans="1:36" s="8" customFormat="1" ht="12.75">
      <c r="A24" s="11" t="s">
        <v>5</v>
      </c>
      <c r="B24" s="11"/>
      <c r="C24" s="11"/>
      <c r="D24" s="67"/>
      <c r="E24" s="97"/>
      <c r="F24" s="19">
        <f t="shared" si="1"/>
      </c>
      <c r="G24" s="19">
        <f aca="true" t="shared" si="9" ref="G24:AD24">IF(ISNUMBER(G$14),F24+($AE24-$D24)/($C$14-$D$14),"")</f>
      </c>
      <c r="H24" s="19">
        <f t="shared" si="9"/>
      </c>
      <c r="I24" s="19">
        <f t="shared" si="9"/>
      </c>
      <c r="J24" s="19">
        <f t="shared" si="9"/>
      </c>
      <c r="K24" s="19">
        <f t="shared" si="9"/>
      </c>
      <c r="L24" s="19">
        <f t="shared" si="9"/>
      </c>
      <c r="M24" s="19">
        <f t="shared" si="9"/>
      </c>
      <c r="N24" s="19">
        <f t="shared" si="9"/>
      </c>
      <c r="O24" s="19">
        <f t="shared" si="9"/>
      </c>
      <c r="P24" s="19">
        <f t="shared" si="9"/>
      </c>
      <c r="Q24" s="19">
        <f t="shared" si="9"/>
      </c>
      <c r="R24" s="19">
        <f t="shared" si="9"/>
      </c>
      <c r="S24" s="19">
        <f t="shared" si="9"/>
      </c>
      <c r="T24" s="19">
        <f t="shared" si="9"/>
      </c>
      <c r="U24" s="19">
        <f t="shared" si="9"/>
      </c>
      <c r="V24" s="19">
        <f t="shared" si="9"/>
      </c>
      <c r="W24" s="19">
        <f t="shared" si="9"/>
      </c>
      <c r="X24" s="19">
        <f t="shared" si="9"/>
      </c>
      <c r="Y24" s="19">
        <f t="shared" si="9"/>
      </c>
      <c r="Z24" s="19">
        <f t="shared" si="9"/>
      </c>
      <c r="AA24" s="19">
        <f t="shared" si="9"/>
      </c>
      <c r="AB24" s="19">
        <f t="shared" si="9"/>
      </c>
      <c r="AC24" s="19">
        <f t="shared" si="9"/>
      </c>
      <c r="AD24" s="19">
        <f t="shared" si="9"/>
      </c>
      <c r="AE24" s="140"/>
      <c r="AF24" s="77"/>
      <c r="AG24" s="104" t="e">
        <f t="shared" si="3"/>
        <v>#DIV/0!</v>
      </c>
      <c r="AH24" s="92"/>
      <c r="AJ24" s="9"/>
    </row>
    <row r="25" spans="1:36" s="8" customFormat="1" ht="12.75">
      <c r="A25" s="11" t="s">
        <v>6</v>
      </c>
      <c r="B25" s="11"/>
      <c r="C25" s="11"/>
      <c r="D25" s="67"/>
      <c r="E25" s="97"/>
      <c r="F25" s="19">
        <f t="shared" si="1"/>
      </c>
      <c r="G25" s="19">
        <f aca="true" t="shared" si="10" ref="G25:AD25">IF(ISNUMBER(G$14),F25+($AE25-$D25)/($C$14-$D$14),"")</f>
      </c>
      <c r="H25" s="19">
        <f t="shared" si="10"/>
      </c>
      <c r="I25" s="19">
        <f t="shared" si="10"/>
      </c>
      <c r="J25" s="19">
        <f t="shared" si="10"/>
      </c>
      <c r="K25" s="19">
        <f t="shared" si="10"/>
      </c>
      <c r="L25" s="19">
        <f t="shared" si="10"/>
      </c>
      <c r="M25" s="19">
        <f t="shared" si="10"/>
      </c>
      <c r="N25" s="19">
        <f t="shared" si="10"/>
      </c>
      <c r="O25" s="19">
        <f t="shared" si="10"/>
      </c>
      <c r="P25" s="19">
        <f t="shared" si="10"/>
      </c>
      <c r="Q25" s="19">
        <f t="shared" si="10"/>
      </c>
      <c r="R25" s="19">
        <f t="shared" si="10"/>
      </c>
      <c r="S25" s="19">
        <f t="shared" si="10"/>
      </c>
      <c r="T25" s="19">
        <f t="shared" si="10"/>
      </c>
      <c r="U25" s="19">
        <f t="shared" si="10"/>
      </c>
      <c r="V25" s="19">
        <f t="shared" si="10"/>
      </c>
      <c r="W25" s="19">
        <f t="shared" si="10"/>
      </c>
      <c r="X25" s="19">
        <f t="shared" si="10"/>
      </c>
      <c r="Y25" s="19">
        <f t="shared" si="10"/>
      </c>
      <c r="Z25" s="19">
        <f t="shared" si="10"/>
      </c>
      <c r="AA25" s="19">
        <f t="shared" si="10"/>
      </c>
      <c r="AB25" s="19">
        <f t="shared" si="10"/>
      </c>
      <c r="AC25" s="19">
        <f t="shared" si="10"/>
      </c>
      <c r="AD25" s="19">
        <f t="shared" si="10"/>
      </c>
      <c r="AE25" s="140"/>
      <c r="AF25" s="77"/>
      <c r="AG25" s="104" t="e">
        <f t="shared" si="3"/>
        <v>#DIV/0!</v>
      </c>
      <c r="AH25" s="92"/>
      <c r="AJ25" s="9"/>
    </row>
    <row r="26" spans="1:36" s="8" customFormat="1" ht="12.75">
      <c r="A26" s="11"/>
      <c r="B26" s="11"/>
      <c r="C26" s="11"/>
      <c r="D26" s="18"/>
      <c r="E26" s="98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52"/>
      <c r="AG26" s="104"/>
      <c r="AH26" s="92"/>
      <c r="AJ26" s="9"/>
    </row>
    <row r="27" spans="1:34" s="13" customFormat="1" ht="12.75">
      <c r="A27" s="12" t="s">
        <v>0</v>
      </c>
      <c r="B27" s="12"/>
      <c r="C27" s="12"/>
      <c r="D27" s="74">
        <f>IF(ISNUMBER(SUM(D15:D25)),SUM(D15:D25),"")</f>
        <v>0</v>
      </c>
      <c r="E27" s="98"/>
      <c r="F27" s="74">
        <f aca="true" t="shared" si="11" ref="F27:AD27">IF(ISNUMBER(SUM(F15:F25)),SUM(F15:F25),"")</f>
        <v>0</v>
      </c>
      <c r="G27" s="74">
        <f t="shared" si="11"/>
        <v>0</v>
      </c>
      <c r="H27" s="74">
        <f t="shared" si="11"/>
        <v>0</v>
      </c>
      <c r="I27" s="74">
        <f t="shared" si="11"/>
        <v>0</v>
      </c>
      <c r="J27" s="74">
        <f t="shared" si="11"/>
        <v>0</v>
      </c>
      <c r="K27" s="74">
        <f t="shared" si="11"/>
        <v>0</v>
      </c>
      <c r="L27" s="74">
        <f t="shared" si="11"/>
        <v>0</v>
      </c>
      <c r="M27" s="74">
        <f t="shared" si="11"/>
        <v>0</v>
      </c>
      <c r="N27" s="74">
        <f t="shared" si="11"/>
        <v>0</v>
      </c>
      <c r="O27" s="74">
        <f t="shared" si="11"/>
        <v>0</v>
      </c>
      <c r="P27" s="74">
        <f t="shared" si="11"/>
        <v>0</v>
      </c>
      <c r="Q27" s="74">
        <f t="shared" si="11"/>
        <v>0</v>
      </c>
      <c r="R27" s="74">
        <f t="shared" si="11"/>
        <v>0</v>
      </c>
      <c r="S27" s="74">
        <f t="shared" si="11"/>
        <v>0</v>
      </c>
      <c r="T27" s="74">
        <f t="shared" si="11"/>
        <v>0</v>
      </c>
      <c r="U27" s="74">
        <f t="shared" si="11"/>
        <v>0</v>
      </c>
      <c r="V27" s="74">
        <f t="shared" si="11"/>
        <v>0</v>
      </c>
      <c r="W27" s="74">
        <f t="shared" si="11"/>
        <v>0</v>
      </c>
      <c r="X27" s="74">
        <f t="shared" si="11"/>
        <v>0</v>
      </c>
      <c r="Y27" s="74">
        <f t="shared" si="11"/>
        <v>0</v>
      </c>
      <c r="Z27" s="74">
        <f t="shared" si="11"/>
        <v>0</v>
      </c>
      <c r="AA27" s="74">
        <f t="shared" si="11"/>
        <v>0</v>
      </c>
      <c r="AB27" s="74">
        <f t="shared" si="11"/>
        <v>0</v>
      </c>
      <c r="AC27" s="74">
        <f t="shared" si="11"/>
        <v>0</v>
      </c>
      <c r="AD27" s="74">
        <f t="shared" si="11"/>
        <v>0</v>
      </c>
      <c r="AE27" s="74">
        <f>IF(ISNUMBER(SUM(AE15:AE25)),SUM(AE15:AE25),"")</f>
        <v>0</v>
      </c>
      <c r="AF27" s="55"/>
      <c r="AG27" s="104" t="e">
        <f>(AE27-D27)/($C$14-$D$14)</f>
        <v>#DIV/0!</v>
      </c>
      <c r="AH27" s="55"/>
    </row>
    <row r="28" spans="1:34" s="13" customFormat="1" ht="12" customHeight="1">
      <c r="A28" s="12" t="s">
        <v>1</v>
      </c>
      <c r="B28" s="12"/>
      <c r="C28" s="12"/>
      <c r="D28" s="18">
        <f>IF(ISNUMBER(SUM(D15:D19,D21:D25)),SUM(D15:D19,D21:D25),"")</f>
        <v>0</v>
      </c>
      <c r="E28" s="98"/>
      <c r="F28" s="18">
        <f aca="true" t="shared" si="12" ref="F28:AD28">IF(ISNUMBER(SUM(F15:F19,F21:F25)),SUM(F15:F19,F21:F25),"")</f>
        <v>0</v>
      </c>
      <c r="G28" s="18">
        <f t="shared" si="12"/>
        <v>0</v>
      </c>
      <c r="H28" s="18">
        <f t="shared" si="12"/>
        <v>0</v>
      </c>
      <c r="I28" s="18">
        <f t="shared" si="12"/>
        <v>0</v>
      </c>
      <c r="J28" s="18">
        <f t="shared" si="12"/>
        <v>0</v>
      </c>
      <c r="K28" s="18">
        <f t="shared" si="12"/>
        <v>0</v>
      </c>
      <c r="L28" s="18">
        <f t="shared" si="12"/>
        <v>0</v>
      </c>
      <c r="M28" s="18">
        <f t="shared" si="12"/>
        <v>0</v>
      </c>
      <c r="N28" s="18">
        <f t="shared" si="12"/>
        <v>0</v>
      </c>
      <c r="O28" s="18">
        <f t="shared" si="12"/>
        <v>0</v>
      </c>
      <c r="P28" s="18">
        <f t="shared" si="12"/>
        <v>0</v>
      </c>
      <c r="Q28" s="18">
        <f t="shared" si="12"/>
        <v>0</v>
      </c>
      <c r="R28" s="18">
        <f t="shared" si="12"/>
        <v>0</v>
      </c>
      <c r="S28" s="18">
        <f t="shared" si="12"/>
        <v>0</v>
      </c>
      <c r="T28" s="18">
        <f t="shared" si="12"/>
        <v>0</v>
      </c>
      <c r="U28" s="18">
        <f t="shared" si="12"/>
        <v>0</v>
      </c>
      <c r="V28" s="18">
        <f t="shared" si="12"/>
        <v>0</v>
      </c>
      <c r="W28" s="18">
        <f t="shared" si="12"/>
        <v>0</v>
      </c>
      <c r="X28" s="18">
        <f t="shared" si="12"/>
        <v>0</v>
      </c>
      <c r="Y28" s="18">
        <f t="shared" si="12"/>
        <v>0</v>
      </c>
      <c r="Z28" s="18">
        <f t="shared" si="12"/>
        <v>0</v>
      </c>
      <c r="AA28" s="18">
        <f t="shared" si="12"/>
        <v>0</v>
      </c>
      <c r="AB28" s="18">
        <f t="shared" si="12"/>
        <v>0</v>
      </c>
      <c r="AC28" s="18">
        <f t="shared" si="12"/>
        <v>0</v>
      </c>
      <c r="AD28" s="18">
        <f t="shared" si="12"/>
        <v>0</v>
      </c>
      <c r="AE28" s="18">
        <f>IF(ISNUMBER(SUM(AE15:AE19,AE21:AE25)),SUM(AE15:AE19,AE21:AE25),"")</f>
        <v>0</v>
      </c>
      <c r="AF28" s="55"/>
      <c r="AG28" s="104" t="e">
        <f>(AE28-D28)/($C$14-$D$14)</f>
        <v>#DIV/0!</v>
      </c>
      <c r="AH28" s="55"/>
    </row>
    <row r="29" spans="1:34" s="13" customFormat="1" ht="12.75">
      <c r="A29" s="13" t="s">
        <v>24</v>
      </c>
      <c r="D29" s="15">
        <f>IF(ISNUMBER(SUM(D21:D25)),SUM(D21:D25),"")</f>
        <v>0</v>
      </c>
      <c r="E29" s="41"/>
      <c r="F29" s="15">
        <f aca="true" t="shared" si="13" ref="F29:AD29">IF(ISNUMBER(SUM(F21:F25)),SUM(F21:F25),"")</f>
        <v>0</v>
      </c>
      <c r="G29" s="15">
        <f t="shared" si="13"/>
        <v>0</v>
      </c>
      <c r="H29" s="15">
        <f t="shared" si="13"/>
        <v>0</v>
      </c>
      <c r="I29" s="15">
        <f t="shared" si="13"/>
        <v>0</v>
      </c>
      <c r="J29" s="15">
        <f t="shared" si="13"/>
        <v>0</v>
      </c>
      <c r="K29" s="15">
        <f t="shared" si="13"/>
        <v>0</v>
      </c>
      <c r="L29" s="15">
        <f t="shared" si="13"/>
        <v>0</v>
      </c>
      <c r="M29" s="15">
        <f t="shared" si="13"/>
        <v>0</v>
      </c>
      <c r="N29" s="15">
        <f t="shared" si="13"/>
        <v>0</v>
      </c>
      <c r="O29" s="15">
        <f t="shared" si="13"/>
        <v>0</v>
      </c>
      <c r="P29" s="15">
        <f t="shared" si="13"/>
        <v>0</v>
      </c>
      <c r="Q29" s="15">
        <f t="shared" si="13"/>
        <v>0</v>
      </c>
      <c r="R29" s="15">
        <f t="shared" si="13"/>
        <v>0</v>
      </c>
      <c r="S29" s="15">
        <f t="shared" si="13"/>
        <v>0</v>
      </c>
      <c r="T29" s="15">
        <f t="shared" si="13"/>
        <v>0</v>
      </c>
      <c r="U29" s="15">
        <f t="shared" si="13"/>
        <v>0</v>
      </c>
      <c r="V29" s="15">
        <f t="shared" si="13"/>
        <v>0</v>
      </c>
      <c r="W29" s="15">
        <f t="shared" si="13"/>
        <v>0</v>
      </c>
      <c r="X29" s="15">
        <f t="shared" si="13"/>
        <v>0</v>
      </c>
      <c r="Y29" s="15">
        <f t="shared" si="13"/>
        <v>0</v>
      </c>
      <c r="Z29" s="15">
        <f t="shared" si="13"/>
        <v>0</v>
      </c>
      <c r="AA29" s="15">
        <f t="shared" si="13"/>
        <v>0</v>
      </c>
      <c r="AB29" s="15">
        <f t="shared" si="13"/>
        <v>0</v>
      </c>
      <c r="AC29" s="15">
        <f t="shared" si="13"/>
        <v>0</v>
      </c>
      <c r="AD29" s="15">
        <f t="shared" si="13"/>
        <v>0</v>
      </c>
      <c r="AE29" s="15">
        <f>IF(ISNUMBER(SUM(AE21:AE25)),SUM(AE21:AE25),"")</f>
        <v>0</v>
      </c>
      <c r="AF29" s="55"/>
      <c r="AG29" s="104" t="e">
        <f>(AE29-D29)/($C$14-$D$14)</f>
        <v>#DIV/0!</v>
      </c>
      <c r="AH29" s="55"/>
    </row>
    <row r="30" spans="1:34" s="13" customFormat="1" ht="12.75">
      <c r="A30" s="44"/>
      <c r="B30" s="44"/>
      <c r="C30" s="44"/>
      <c r="D30" s="41"/>
      <c r="E30" s="41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5"/>
      <c r="AG30" s="55"/>
      <c r="AH30" s="55"/>
    </row>
    <row r="31" spans="4:34" s="13" customFormat="1" ht="51">
      <c r="D31" s="15"/>
      <c r="E31" s="41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55"/>
      <c r="AG31" s="93" t="s">
        <v>42</v>
      </c>
      <c r="AH31" s="55"/>
    </row>
    <row r="32" spans="1:34" s="3" customFormat="1" ht="12.75">
      <c r="A32" s="6" t="s">
        <v>28</v>
      </c>
      <c r="B32" s="6"/>
      <c r="C32" s="6"/>
      <c r="D32" s="3">
        <f>$D$14</f>
        <v>0</v>
      </c>
      <c r="E32" s="39"/>
      <c r="F32" s="3">
        <f>IF(ISNUMBER(D32+1),IF(D32+1&gt;=$C$14,"",D32+1),"")</f>
      </c>
      <c r="G32" s="3">
        <f aca="true" t="shared" si="14" ref="G32:AD32">IF(ISNUMBER(F32+1),IF(F32+1&gt;=$C$14,"",F32+1),"")</f>
      </c>
      <c r="H32" s="3">
        <f t="shared" si="14"/>
      </c>
      <c r="I32" s="3">
        <f t="shared" si="14"/>
      </c>
      <c r="J32" s="3">
        <f t="shared" si="14"/>
      </c>
      <c r="K32" s="3">
        <f t="shared" si="14"/>
      </c>
      <c r="L32" s="3">
        <f t="shared" si="14"/>
      </c>
      <c r="M32" s="3">
        <f t="shared" si="14"/>
      </c>
      <c r="N32" s="3">
        <f t="shared" si="14"/>
      </c>
      <c r="O32" s="3">
        <f t="shared" si="14"/>
      </c>
      <c r="P32" s="3">
        <f t="shared" si="14"/>
      </c>
      <c r="Q32" s="3">
        <f t="shared" si="14"/>
      </c>
      <c r="R32" s="3">
        <f t="shared" si="14"/>
      </c>
      <c r="S32" s="3">
        <f t="shared" si="14"/>
      </c>
      <c r="T32" s="3">
        <f t="shared" si="14"/>
      </c>
      <c r="U32" s="3">
        <f t="shared" si="14"/>
      </c>
      <c r="V32" s="3">
        <f t="shared" si="14"/>
      </c>
      <c r="W32" s="3">
        <f t="shared" si="14"/>
      </c>
      <c r="X32" s="3">
        <f t="shared" si="14"/>
      </c>
      <c r="Y32" s="3">
        <f t="shared" si="14"/>
      </c>
      <c r="Z32" s="3">
        <f t="shared" si="14"/>
      </c>
      <c r="AA32" s="3">
        <f t="shared" si="14"/>
      </c>
      <c r="AB32" s="3">
        <f t="shared" si="14"/>
      </c>
      <c r="AC32" s="3">
        <f t="shared" si="14"/>
      </c>
      <c r="AD32" s="3">
        <f t="shared" si="14"/>
      </c>
      <c r="AE32" s="83">
        <f>$C$14</f>
        <v>0</v>
      </c>
      <c r="AF32" s="54"/>
      <c r="AG32" s="16"/>
      <c r="AH32" s="54"/>
    </row>
    <row r="33" spans="1:34" s="120" customFormat="1" ht="12.75">
      <c r="A33" s="112" t="s">
        <v>8</v>
      </c>
      <c r="B33" s="112"/>
      <c r="C33" s="112"/>
      <c r="D33" s="113"/>
      <c r="E33" s="138"/>
      <c r="F33" s="116"/>
      <c r="G33" s="116"/>
      <c r="H33" s="113"/>
      <c r="I33" s="117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9"/>
      <c r="AG33" s="139">
        <f>AE33-F33</f>
        <v>0</v>
      </c>
      <c r="AH33" s="119"/>
    </row>
    <row r="34" spans="1:34" ht="12.75">
      <c r="A34" s="24"/>
      <c r="B34" s="24"/>
      <c r="C34" s="24"/>
      <c r="D34" s="70"/>
      <c r="E34" s="99"/>
      <c r="F34" s="31"/>
      <c r="G34" s="31"/>
      <c r="H34" s="31"/>
      <c r="I34" s="35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2"/>
      <c r="AF34" s="52"/>
      <c r="AG34" s="5"/>
      <c r="AH34" s="52"/>
    </row>
    <row r="35" spans="1:34" ht="12.75" customHeight="1">
      <c r="A35" s="44"/>
      <c r="B35" s="44"/>
      <c r="C35" s="44"/>
      <c r="D35" s="68"/>
      <c r="E35" s="68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2"/>
      <c r="AG35" s="91"/>
      <c r="AH35" s="52"/>
    </row>
    <row r="36" spans="1:34" ht="40.5" customHeight="1">
      <c r="A36" s="6" t="s">
        <v>9</v>
      </c>
      <c r="B36" s="6"/>
      <c r="C36" s="6"/>
      <c r="E36" s="38"/>
      <c r="F36" s="4"/>
      <c r="G36" s="4"/>
      <c r="H36" s="4"/>
      <c r="I36" s="4"/>
      <c r="AF36" s="52"/>
      <c r="AG36" s="93" t="s">
        <v>41</v>
      </c>
      <c r="AH36" s="52"/>
    </row>
    <row r="37" spans="4:34" s="3" customFormat="1" ht="12.75">
      <c r="D37" s="3">
        <f>$D$14</f>
        <v>0</v>
      </c>
      <c r="E37" s="39"/>
      <c r="F37" s="3">
        <f>IF(ISNUMBER(D37+1),IF(D37+1&gt;=$C$14,"",D37+1),"")</f>
      </c>
      <c r="G37" s="3">
        <f aca="true" t="shared" si="15" ref="G37:AB37">IF(ISNUMBER(F37+1),IF(F37+1&gt;=$C$14,"",F37+1),"")</f>
      </c>
      <c r="H37" s="3">
        <f t="shared" si="15"/>
      </c>
      <c r="I37" s="3">
        <f t="shared" si="15"/>
      </c>
      <c r="J37" s="3">
        <f t="shared" si="15"/>
      </c>
      <c r="K37" s="3">
        <f t="shared" si="15"/>
      </c>
      <c r="L37" s="3">
        <f t="shared" si="15"/>
      </c>
      <c r="M37" s="3">
        <f t="shared" si="15"/>
      </c>
      <c r="N37" s="3">
        <f t="shared" si="15"/>
      </c>
      <c r="O37" s="3">
        <f t="shared" si="15"/>
      </c>
      <c r="P37" s="3">
        <f t="shared" si="15"/>
      </c>
      <c r="Q37" s="3">
        <f t="shared" si="15"/>
      </c>
      <c r="R37" s="3">
        <f t="shared" si="15"/>
      </c>
      <c r="S37" s="3">
        <f t="shared" si="15"/>
      </c>
      <c r="T37" s="3">
        <f t="shared" si="15"/>
      </c>
      <c r="U37" s="3">
        <f t="shared" si="15"/>
      </c>
      <c r="V37" s="3">
        <f t="shared" si="15"/>
      </c>
      <c r="W37" s="3">
        <f t="shared" si="15"/>
      </c>
      <c r="X37" s="3">
        <f t="shared" si="15"/>
      </c>
      <c r="Y37" s="3">
        <f t="shared" si="15"/>
      </c>
      <c r="Z37" s="3">
        <f t="shared" si="15"/>
      </c>
      <c r="AA37" s="3">
        <f t="shared" si="15"/>
      </c>
      <c r="AB37" s="3">
        <f t="shared" si="15"/>
      </c>
      <c r="AC37" s="3">
        <f>IF(ISNUMBER(AB37+1),IF(AB37+1&gt;=$C$14,"",AB37+1),"")</f>
      </c>
      <c r="AD37" s="3">
        <f>IF(ISNUMBER(AC37+1),IF(AC37+1&gt;=$C$14,"",AC37+1),"")</f>
      </c>
      <c r="AE37" s="83">
        <f>$C$14</f>
        <v>0</v>
      </c>
      <c r="AF37" s="54"/>
      <c r="AG37" s="16"/>
      <c r="AH37" s="54"/>
    </row>
    <row r="38" spans="1:34" s="4" customFormat="1" ht="12.75">
      <c r="A38" s="7" t="s">
        <v>2</v>
      </c>
      <c r="B38" s="20"/>
      <c r="C38" s="20"/>
      <c r="D38" s="4">
        <f aca="true" t="shared" si="16" ref="D38:D48">IF(ISNUMBER(D$33*D15/100),D$33*D15/100,"")</f>
        <v>0</v>
      </c>
      <c r="E38" s="68"/>
      <c r="F38" s="4">
        <f aca="true" t="shared" si="17" ref="F38:AD38">IF(ISNUMBER(F$33*F15/100),F$33*F15/100,"")</f>
      </c>
      <c r="G38" s="4">
        <f t="shared" si="17"/>
      </c>
      <c r="H38" s="4">
        <f t="shared" si="17"/>
      </c>
      <c r="I38" s="4">
        <f t="shared" si="17"/>
      </c>
      <c r="J38" s="4">
        <f t="shared" si="17"/>
      </c>
      <c r="K38" s="4">
        <f t="shared" si="17"/>
      </c>
      <c r="L38" s="4">
        <f t="shared" si="17"/>
      </c>
      <c r="M38" s="22">
        <f t="shared" si="17"/>
      </c>
      <c r="N38" s="22">
        <f t="shared" si="17"/>
      </c>
      <c r="O38" s="22">
        <f t="shared" si="17"/>
      </c>
      <c r="P38" s="22">
        <f t="shared" si="17"/>
      </c>
      <c r="Q38" s="22">
        <f aca="true" t="shared" si="18" ref="Q38:Q48">IF(ISNUMBER(Q$33*Q15/100),Q$33*Q15/100,"")</f>
      </c>
      <c r="R38" s="22">
        <f t="shared" si="17"/>
      </c>
      <c r="S38" s="22">
        <f t="shared" si="17"/>
      </c>
      <c r="T38" s="22">
        <f t="shared" si="17"/>
      </c>
      <c r="U38" s="22">
        <f t="shared" si="17"/>
      </c>
      <c r="V38" s="22">
        <f t="shared" si="17"/>
      </c>
      <c r="W38" s="22">
        <f t="shared" si="17"/>
      </c>
      <c r="X38" s="22">
        <f t="shared" si="17"/>
      </c>
      <c r="Y38" s="22">
        <f t="shared" si="17"/>
      </c>
      <c r="Z38" s="22">
        <f t="shared" si="17"/>
      </c>
      <c r="AA38" s="22">
        <f t="shared" si="17"/>
      </c>
      <c r="AB38" s="22">
        <f t="shared" si="17"/>
      </c>
      <c r="AC38" s="22">
        <f t="shared" si="17"/>
      </c>
      <c r="AD38" s="22">
        <f t="shared" si="17"/>
      </c>
      <c r="AE38" s="22">
        <f aca="true" t="shared" si="19" ref="AE38:AE48">IF(ISNUMBER(AE$33*AE15/100),AE$33*AE15/100,"")</f>
        <v>0</v>
      </c>
      <c r="AF38" s="56"/>
      <c r="AG38" s="72" t="e">
        <f>AE38-F38</f>
        <v>#VALUE!</v>
      </c>
      <c r="AH38" s="56"/>
    </row>
    <row r="39" spans="1:34" s="4" customFormat="1" ht="12.75">
      <c r="A39" s="7" t="s">
        <v>52</v>
      </c>
      <c r="B39" s="20"/>
      <c r="C39" s="20"/>
      <c r="D39" s="4">
        <f t="shared" si="16"/>
        <v>0</v>
      </c>
      <c r="E39" s="68"/>
      <c r="F39" s="4">
        <f aca="true" t="shared" si="20" ref="F39:AD42">IF(ISNUMBER(F$33*F16/100),F$33*F16/100,"")</f>
      </c>
      <c r="G39" s="4">
        <f t="shared" si="20"/>
      </c>
      <c r="H39" s="4">
        <f t="shared" si="20"/>
      </c>
      <c r="I39" s="4">
        <f t="shared" si="20"/>
      </c>
      <c r="J39" s="4">
        <f t="shared" si="20"/>
      </c>
      <c r="K39" s="4">
        <f t="shared" si="20"/>
      </c>
      <c r="L39" s="4">
        <f t="shared" si="20"/>
      </c>
      <c r="M39" s="22">
        <f t="shared" si="20"/>
      </c>
      <c r="N39" s="22">
        <f t="shared" si="20"/>
      </c>
      <c r="O39" s="22">
        <f t="shared" si="20"/>
      </c>
      <c r="P39" s="22">
        <f t="shared" si="20"/>
      </c>
      <c r="Q39" s="22">
        <f t="shared" si="18"/>
      </c>
      <c r="R39" s="22">
        <f t="shared" si="20"/>
      </c>
      <c r="S39" s="22">
        <f t="shared" si="20"/>
      </c>
      <c r="T39" s="22">
        <f t="shared" si="20"/>
      </c>
      <c r="U39" s="22">
        <f t="shared" si="20"/>
      </c>
      <c r="V39" s="22">
        <f t="shared" si="20"/>
      </c>
      <c r="W39" s="22">
        <f t="shared" si="20"/>
      </c>
      <c r="X39" s="22">
        <f t="shared" si="20"/>
      </c>
      <c r="Y39" s="22">
        <f t="shared" si="20"/>
      </c>
      <c r="Z39" s="22">
        <f t="shared" si="20"/>
      </c>
      <c r="AA39" s="22">
        <f t="shared" si="20"/>
      </c>
      <c r="AB39" s="22">
        <f t="shared" si="20"/>
      </c>
      <c r="AC39" s="22">
        <f t="shared" si="20"/>
      </c>
      <c r="AD39" s="22">
        <f t="shared" si="20"/>
      </c>
      <c r="AE39" s="22">
        <f t="shared" si="19"/>
        <v>0</v>
      </c>
      <c r="AF39" s="56"/>
      <c r="AG39" s="72" t="e">
        <f aca="true" t="shared" si="21" ref="AG39:AG52">AE39-F39</f>
        <v>#VALUE!</v>
      </c>
      <c r="AH39" s="56"/>
    </row>
    <row r="40" spans="1:34" s="4" customFormat="1" ht="12.75">
      <c r="A40" s="7" t="s">
        <v>53</v>
      </c>
      <c r="B40" s="20"/>
      <c r="C40" s="20"/>
      <c r="D40" s="4">
        <f t="shared" si="16"/>
        <v>0</v>
      </c>
      <c r="E40" s="68"/>
      <c r="F40" s="4">
        <f t="shared" si="20"/>
      </c>
      <c r="G40" s="4">
        <f t="shared" si="20"/>
      </c>
      <c r="H40" s="4">
        <f t="shared" si="20"/>
      </c>
      <c r="I40" s="4">
        <f t="shared" si="20"/>
      </c>
      <c r="J40" s="4">
        <f t="shared" si="20"/>
      </c>
      <c r="K40" s="4">
        <f t="shared" si="20"/>
      </c>
      <c r="L40" s="4">
        <f t="shared" si="20"/>
      </c>
      <c r="M40" s="22">
        <f t="shared" si="20"/>
      </c>
      <c r="N40" s="22">
        <f t="shared" si="20"/>
      </c>
      <c r="O40" s="22">
        <f t="shared" si="20"/>
      </c>
      <c r="P40" s="22">
        <f t="shared" si="20"/>
      </c>
      <c r="Q40" s="22">
        <f t="shared" si="18"/>
      </c>
      <c r="R40" s="22">
        <f t="shared" si="20"/>
      </c>
      <c r="S40" s="22">
        <f t="shared" si="20"/>
      </c>
      <c r="T40" s="22">
        <f t="shared" si="20"/>
      </c>
      <c r="U40" s="22">
        <f t="shared" si="20"/>
      </c>
      <c r="V40" s="22">
        <f t="shared" si="20"/>
      </c>
      <c r="W40" s="22">
        <f t="shared" si="20"/>
      </c>
      <c r="X40" s="22">
        <f t="shared" si="20"/>
      </c>
      <c r="Y40" s="22">
        <f t="shared" si="20"/>
      </c>
      <c r="Z40" s="22">
        <f t="shared" si="20"/>
      </c>
      <c r="AA40" s="22">
        <f t="shared" si="20"/>
      </c>
      <c r="AB40" s="22">
        <f t="shared" si="20"/>
      </c>
      <c r="AC40" s="22">
        <f t="shared" si="20"/>
      </c>
      <c r="AD40" s="22">
        <f t="shared" si="20"/>
      </c>
      <c r="AE40" s="22">
        <f t="shared" si="19"/>
        <v>0</v>
      </c>
      <c r="AF40" s="56"/>
      <c r="AG40" s="72" t="e">
        <f>AE40-F40</f>
        <v>#VALUE!</v>
      </c>
      <c r="AH40" s="56"/>
    </row>
    <row r="41" spans="1:34" s="4" customFormat="1" ht="12.75">
      <c r="A41" s="10" t="s">
        <v>4</v>
      </c>
      <c r="B41" s="21"/>
      <c r="C41" s="21"/>
      <c r="D41" s="4">
        <f t="shared" si="16"/>
        <v>0</v>
      </c>
      <c r="E41" s="68"/>
      <c r="F41" s="4">
        <f aca="true" t="shared" si="22" ref="F41:AD41">IF(ISNUMBER(F$33*F18/100),F$33*F18/100,"")</f>
      </c>
      <c r="G41" s="4">
        <f t="shared" si="22"/>
      </c>
      <c r="H41" s="4">
        <f t="shared" si="22"/>
      </c>
      <c r="I41" s="4">
        <f t="shared" si="22"/>
      </c>
      <c r="J41" s="4">
        <f t="shared" si="22"/>
      </c>
      <c r="K41" s="4">
        <f t="shared" si="22"/>
      </c>
      <c r="L41" s="4">
        <f t="shared" si="22"/>
      </c>
      <c r="M41" s="22">
        <f t="shared" si="22"/>
      </c>
      <c r="N41" s="22">
        <f t="shared" si="22"/>
      </c>
      <c r="O41" s="22">
        <f t="shared" si="22"/>
      </c>
      <c r="P41" s="22">
        <f t="shared" si="22"/>
      </c>
      <c r="Q41" s="22">
        <f t="shared" si="18"/>
      </c>
      <c r="R41" s="22">
        <f t="shared" si="22"/>
      </c>
      <c r="S41" s="22">
        <f t="shared" si="22"/>
      </c>
      <c r="T41" s="22">
        <f t="shared" si="22"/>
      </c>
      <c r="U41" s="22">
        <f t="shared" si="22"/>
      </c>
      <c r="V41" s="22">
        <f t="shared" si="22"/>
      </c>
      <c r="W41" s="22">
        <f t="shared" si="22"/>
      </c>
      <c r="X41" s="22">
        <f t="shared" si="22"/>
      </c>
      <c r="Y41" s="22">
        <f t="shared" si="22"/>
      </c>
      <c r="Z41" s="22">
        <f t="shared" si="22"/>
      </c>
      <c r="AA41" s="22">
        <f t="shared" si="22"/>
      </c>
      <c r="AB41" s="22">
        <f t="shared" si="22"/>
      </c>
      <c r="AC41" s="22">
        <f t="shared" si="22"/>
      </c>
      <c r="AD41" s="22">
        <f t="shared" si="22"/>
      </c>
      <c r="AE41" s="22">
        <f t="shared" si="19"/>
        <v>0</v>
      </c>
      <c r="AF41" s="56"/>
      <c r="AG41" s="72" t="e">
        <f t="shared" si="21"/>
        <v>#VALUE!</v>
      </c>
      <c r="AH41" s="56"/>
    </row>
    <row r="42" spans="1:34" s="4" customFormat="1" ht="12.75">
      <c r="A42" s="10" t="s">
        <v>49</v>
      </c>
      <c r="B42" s="20"/>
      <c r="C42" s="20"/>
      <c r="D42" s="4">
        <f t="shared" si="16"/>
        <v>0</v>
      </c>
      <c r="E42" s="68"/>
      <c r="F42" s="4">
        <f t="shared" si="20"/>
      </c>
      <c r="G42" s="4">
        <f t="shared" si="20"/>
      </c>
      <c r="H42" s="4">
        <f t="shared" si="20"/>
      </c>
      <c r="I42" s="4">
        <f t="shared" si="20"/>
      </c>
      <c r="J42" s="4">
        <f t="shared" si="20"/>
      </c>
      <c r="K42" s="4">
        <f t="shared" si="20"/>
      </c>
      <c r="L42" s="4">
        <f t="shared" si="20"/>
      </c>
      <c r="M42" s="22">
        <f t="shared" si="20"/>
      </c>
      <c r="N42" s="22">
        <f t="shared" si="20"/>
      </c>
      <c r="O42" s="22">
        <f t="shared" si="20"/>
      </c>
      <c r="P42" s="22">
        <f t="shared" si="20"/>
      </c>
      <c r="Q42" s="22">
        <f t="shared" si="18"/>
      </c>
      <c r="R42" s="22">
        <f t="shared" si="20"/>
      </c>
      <c r="S42" s="22">
        <f t="shared" si="20"/>
      </c>
      <c r="T42" s="22">
        <f t="shared" si="20"/>
      </c>
      <c r="U42" s="22">
        <f t="shared" si="20"/>
      </c>
      <c r="V42" s="22">
        <f t="shared" si="20"/>
      </c>
      <c r="W42" s="22">
        <f t="shared" si="20"/>
      </c>
      <c r="X42" s="22">
        <f t="shared" si="20"/>
      </c>
      <c r="Y42" s="22">
        <f t="shared" si="20"/>
      </c>
      <c r="Z42" s="22">
        <f t="shared" si="20"/>
      </c>
      <c r="AA42" s="22">
        <f t="shared" si="20"/>
      </c>
      <c r="AB42" s="22">
        <f t="shared" si="20"/>
      </c>
      <c r="AC42" s="22">
        <f t="shared" si="20"/>
      </c>
      <c r="AD42" s="22">
        <f t="shared" si="20"/>
      </c>
      <c r="AE42" s="22">
        <f t="shared" si="19"/>
        <v>0</v>
      </c>
      <c r="AF42" s="56"/>
      <c r="AG42" s="72" t="e">
        <f>AE42-F42</f>
        <v>#VALUE!</v>
      </c>
      <c r="AH42" s="56"/>
    </row>
    <row r="43" spans="1:34" s="4" customFormat="1" ht="12.75">
      <c r="A43" s="8" t="s">
        <v>18</v>
      </c>
      <c r="B43" s="22"/>
      <c r="C43" s="22"/>
      <c r="D43" s="4">
        <f t="shared" si="16"/>
        <v>0</v>
      </c>
      <c r="E43" s="68"/>
      <c r="F43" s="4">
        <f aca="true" t="shared" si="23" ref="F43:AD43">IF(ISNUMBER(F$33*F20/100),F$33*F20/100,"")</f>
      </c>
      <c r="G43" s="4">
        <f t="shared" si="23"/>
      </c>
      <c r="H43" s="4">
        <f t="shared" si="23"/>
      </c>
      <c r="I43" s="4">
        <f t="shared" si="23"/>
      </c>
      <c r="J43" s="4">
        <f t="shared" si="23"/>
      </c>
      <c r="K43" s="4">
        <f t="shared" si="23"/>
      </c>
      <c r="L43" s="4">
        <f t="shared" si="23"/>
      </c>
      <c r="M43" s="22">
        <f t="shared" si="23"/>
      </c>
      <c r="N43" s="22">
        <f t="shared" si="23"/>
      </c>
      <c r="O43" s="22">
        <f t="shared" si="23"/>
      </c>
      <c r="P43" s="22">
        <f t="shared" si="23"/>
      </c>
      <c r="Q43" s="22">
        <f t="shared" si="18"/>
      </c>
      <c r="R43" s="22">
        <f t="shared" si="23"/>
      </c>
      <c r="S43" s="22">
        <f t="shared" si="23"/>
      </c>
      <c r="T43" s="22">
        <f t="shared" si="23"/>
      </c>
      <c r="U43" s="22">
        <f t="shared" si="23"/>
      </c>
      <c r="V43" s="22">
        <f t="shared" si="23"/>
      </c>
      <c r="W43" s="22">
        <f t="shared" si="23"/>
      </c>
      <c r="X43" s="22">
        <f t="shared" si="23"/>
      </c>
      <c r="Y43" s="22">
        <f t="shared" si="23"/>
      </c>
      <c r="Z43" s="22">
        <f t="shared" si="23"/>
      </c>
      <c r="AA43" s="22">
        <f t="shared" si="23"/>
      </c>
      <c r="AB43" s="22">
        <f t="shared" si="23"/>
      </c>
      <c r="AC43" s="22">
        <f t="shared" si="23"/>
      </c>
      <c r="AD43" s="22">
        <f t="shared" si="23"/>
      </c>
      <c r="AE43" s="22">
        <f t="shared" si="19"/>
        <v>0</v>
      </c>
      <c r="AF43" s="56"/>
      <c r="AG43" s="72" t="e">
        <f t="shared" si="21"/>
        <v>#VALUE!</v>
      </c>
      <c r="AH43" s="56"/>
    </row>
    <row r="44" spans="1:34" s="4" customFormat="1" ht="12.75">
      <c r="A44" s="8" t="s">
        <v>44</v>
      </c>
      <c r="B44" s="22"/>
      <c r="C44" s="22"/>
      <c r="D44" s="4">
        <f t="shared" si="16"/>
        <v>0</v>
      </c>
      <c r="E44" s="68"/>
      <c r="F44" s="4">
        <f aca="true" t="shared" si="24" ref="F44:AD45">IF(ISNUMBER(F$33*F21/100),F$33*F21/100,"")</f>
      </c>
      <c r="G44" s="4">
        <f t="shared" si="24"/>
      </c>
      <c r="H44" s="4">
        <f t="shared" si="24"/>
      </c>
      <c r="I44" s="4">
        <f t="shared" si="24"/>
      </c>
      <c r="J44" s="4">
        <f t="shared" si="24"/>
      </c>
      <c r="K44" s="4">
        <f t="shared" si="24"/>
      </c>
      <c r="L44" s="4">
        <f t="shared" si="24"/>
      </c>
      <c r="M44" s="22">
        <f t="shared" si="24"/>
      </c>
      <c r="N44" s="22">
        <f t="shared" si="24"/>
      </c>
      <c r="O44" s="22">
        <f t="shared" si="24"/>
      </c>
      <c r="P44" s="22">
        <f t="shared" si="24"/>
      </c>
      <c r="Q44" s="22">
        <f t="shared" si="18"/>
      </c>
      <c r="R44" s="22">
        <f t="shared" si="24"/>
      </c>
      <c r="S44" s="22">
        <f t="shared" si="24"/>
      </c>
      <c r="T44" s="22">
        <f t="shared" si="24"/>
      </c>
      <c r="U44" s="22">
        <f t="shared" si="24"/>
      </c>
      <c r="V44" s="22">
        <f t="shared" si="24"/>
      </c>
      <c r="W44" s="22">
        <f t="shared" si="24"/>
      </c>
      <c r="X44" s="22">
        <f t="shared" si="24"/>
      </c>
      <c r="Y44" s="22">
        <f t="shared" si="24"/>
      </c>
      <c r="Z44" s="22">
        <f t="shared" si="24"/>
      </c>
      <c r="AA44" s="22">
        <f t="shared" si="24"/>
      </c>
      <c r="AB44" s="22">
        <f t="shared" si="24"/>
      </c>
      <c r="AC44" s="22">
        <f t="shared" si="24"/>
      </c>
      <c r="AD44" s="22">
        <f t="shared" si="24"/>
      </c>
      <c r="AE44" s="22">
        <f t="shared" si="19"/>
        <v>0</v>
      </c>
      <c r="AF44" s="56"/>
      <c r="AG44" s="72" t="e">
        <f t="shared" si="21"/>
        <v>#VALUE!</v>
      </c>
      <c r="AH44" s="56"/>
    </row>
    <row r="45" spans="1:34" s="4" customFormat="1" ht="12.75">
      <c r="A45" s="8" t="s">
        <v>45</v>
      </c>
      <c r="B45" s="20"/>
      <c r="C45" s="20"/>
      <c r="D45" s="4">
        <f t="shared" si="16"/>
        <v>0</v>
      </c>
      <c r="E45" s="68"/>
      <c r="F45" s="4">
        <f t="shared" si="24"/>
      </c>
      <c r="G45" s="4">
        <f t="shared" si="24"/>
      </c>
      <c r="H45" s="4">
        <f t="shared" si="24"/>
      </c>
      <c r="I45" s="4">
        <f t="shared" si="24"/>
      </c>
      <c r="J45" s="4">
        <f t="shared" si="24"/>
      </c>
      <c r="K45" s="4">
        <f t="shared" si="24"/>
      </c>
      <c r="L45" s="4">
        <f t="shared" si="24"/>
      </c>
      <c r="M45" s="22">
        <f t="shared" si="24"/>
      </c>
      <c r="N45" s="22">
        <f t="shared" si="24"/>
      </c>
      <c r="O45" s="22">
        <f t="shared" si="24"/>
      </c>
      <c r="P45" s="22">
        <f t="shared" si="24"/>
      </c>
      <c r="Q45" s="22">
        <f t="shared" si="18"/>
      </c>
      <c r="R45" s="22">
        <f t="shared" si="24"/>
      </c>
      <c r="S45" s="22">
        <f t="shared" si="24"/>
      </c>
      <c r="T45" s="22">
        <f t="shared" si="24"/>
      </c>
      <c r="U45" s="22">
        <f t="shared" si="24"/>
      </c>
      <c r="V45" s="22">
        <f t="shared" si="24"/>
      </c>
      <c r="W45" s="22">
        <f t="shared" si="24"/>
      </c>
      <c r="X45" s="22">
        <f t="shared" si="24"/>
      </c>
      <c r="Y45" s="22">
        <f t="shared" si="24"/>
      </c>
      <c r="Z45" s="22">
        <f t="shared" si="24"/>
      </c>
      <c r="AA45" s="22">
        <f t="shared" si="24"/>
      </c>
      <c r="AB45" s="22">
        <f t="shared" si="24"/>
      </c>
      <c r="AC45" s="22">
        <f t="shared" si="24"/>
      </c>
      <c r="AD45" s="22">
        <f t="shared" si="24"/>
      </c>
      <c r="AE45" s="22">
        <f t="shared" si="19"/>
        <v>0</v>
      </c>
      <c r="AF45" s="56"/>
      <c r="AG45" s="72" t="e">
        <f>AE45-F45</f>
        <v>#VALUE!</v>
      </c>
      <c r="AH45" s="56"/>
    </row>
    <row r="46" spans="1:34" s="4" customFormat="1" ht="12.75">
      <c r="A46" s="7" t="s">
        <v>3</v>
      </c>
      <c r="B46" s="20"/>
      <c r="C46" s="20"/>
      <c r="D46" s="4">
        <f t="shared" si="16"/>
        <v>0</v>
      </c>
      <c r="E46" s="68"/>
      <c r="F46" s="4">
        <f aca="true" t="shared" si="25" ref="F46:AD46">IF(ISNUMBER(F$33*F23/100),F$33*F23/100,"")</f>
      </c>
      <c r="G46" s="4">
        <f t="shared" si="25"/>
      </c>
      <c r="H46" s="4">
        <f t="shared" si="25"/>
      </c>
      <c r="I46" s="4">
        <f t="shared" si="25"/>
      </c>
      <c r="J46" s="4">
        <f t="shared" si="25"/>
      </c>
      <c r="K46" s="4">
        <f t="shared" si="25"/>
      </c>
      <c r="L46" s="4">
        <f t="shared" si="25"/>
      </c>
      <c r="M46" s="22">
        <f t="shared" si="25"/>
      </c>
      <c r="N46" s="22">
        <f t="shared" si="25"/>
      </c>
      <c r="O46" s="22">
        <f t="shared" si="25"/>
      </c>
      <c r="P46" s="22">
        <f t="shared" si="25"/>
      </c>
      <c r="Q46" s="22">
        <f t="shared" si="18"/>
      </c>
      <c r="R46" s="22">
        <f t="shared" si="25"/>
      </c>
      <c r="S46" s="22">
        <f t="shared" si="25"/>
      </c>
      <c r="T46" s="22">
        <f t="shared" si="25"/>
      </c>
      <c r="U46" s="22">
        <f t="shared" si="25"/>
      </c>
      <c r="V46" s="22">
        <f t="shared" si="25"/>
      </c>
      <c r="W46" s="22">
        <f t="shared" si="25"/>
      </c>
      <c r="X46" s="22">
        <f t="shared" si="25"/>
      </c>
      <c r="Y46" s="22">
        <f t="shared" si="25"/>
      </c>
      <c r="Z46" s="22">
        <f t="shared" si="25"/>
      </c>
      <c r="AA46" s="22">
        <f t="shared" si="25"/>
      </c>
      <c r="AB46" s="22">
        <f t="shared" si="25"/>
      </c>
      <c r="AC46" s="22">
        <f t="shared" si="25"/>
      </c>
      <c r="AD46" s="22">
        <f t="shared" si="25"/>
      </c>
      <c r="AE46" s="22">
        <f t="shared" si="19"/>
        <v>0</v>
      </c>
      <c r="AF46" s="56"/>
      <c r="AG46" s="72" t="e">
        <f t="shared" si="21"/>
        <v>#VALUE!</v>
      </c>
      <c r="AH46" s="56"/>
    </row>
    <row r="47" spans="1:34" s="4" customFormat="1" ht="12.75">
      <c r="A47" s="11" t="s">
        <v>5</v>
      </c>
      <c r="B47" s="23"/>
      <c r="C47" s="23"/>
      <c r="D47" s="4">
        <f t="shared" si="16"/>
        <v>0</v>
      </c>
      <c r="E47" s="68"/>
      <c r="F47" s="4">
        <f aca="true" t="shared" si="26" ref="F47:AD47">IF(ISNUMBER(F$33*F24/100),F$33*F24/100,"")</f>
      </c>
      <c r="G47" s="4">
        <f t="shared" si="26"/>
      </c>
      <c r="H47" s="4">
        <f t="shared" si="26"/>
      </c>
      <c r="I47" s="4">
        <f t="shared" si="26"/>
      </c>
      <c r="J47" s="4">
        <f t="shared" si="26"/>
      </c>
      <c r="K47" s="4">
        <f t="shared" si="26"/>
      </c>
      <c r="L47" s="4">
        <f t="shared" si="26"/>
      </c>
      <c r="M47" s="22">
        <f t="shared" si="26"/>
      </c>
      <c r="N47" s="22">
        <f t="shared" si="26"/>
      </c>
      <c r="O47" s="22">
        <f t="shared" si="26"/>
      </c>
      <c r="P47" s="22">
        <f t="shared" si="26"/>
      </c>
      <c r="Q47" s="22">
        <f t="shared" si="18"/>
      </c>
      <c r="R47" s="22">
        <f t="shared" si="26"/>
      </c>
      <c r="S47" s="22">
        <f t="shared" si="26"/>
      </c>
      <c r="T47" s="22">
        <f t="shared" si="26"/>
      </c>
      <c r="U47" s="22">
        <f t="shared" si="26"/>
      </c>
      <c r="V47" s="22">
        <f t="shared" si="26"/>
      </c>
      <c r="W47" s="22">
        <f t="shared" si="26"/>
      </c>
      <c r="X47" s="22">
        <f t="shared" si="26"/>
      </c>
      <c r="Y47" s="22">
        <f t="shared" si="26"/>
      </c>
      <c r="Z47" s="22">
        <f t="shared" si="26"/>
      </c>
      <c r="AA47" s="22">
        <f t="shared" si="26"/>
      </c>
      <c r="AB47" s="22">
        <f t="shared" si="26"/>
      </c>
      <c r="AC47" s="22">
        <f t="shared" si="26"/>
      </c>
      <c r="AD47" s="22">
        <f t="shared" si="26"/>
      </c>
      <c r="AE47" s="22">
        <f t="shared" si="19"/>
        <v>0</v>
      </c>
      <c r="AF47" s="56"/>
      <c r="AG47" s="72" t="e">
        <f t="shared" si="21"/>
        <v>#VALUE!</v>
      </c>
      <c r="AH47" s="56"/>
    </row>
    <row r="48" spans="1:34" s="4" customFormat="1" ht="12.75">
      <c r="A48" s="11" t="s">
        <v>6</v>
      </c>
      <c r="B48" s="23"/>
      <c r="C48" s="23"/>
      <c r="D48" s="4">
        <f t="shared" si="16"/>
        <v>0</v>
      </c>
      <c r="E48" s="68"/>
      <c r="F48" s="4">
        <f aca="true" t="shared" si="27" ref="F48:AD48">IF(ISNUMBER(F$33*F25/100),F$33*F25/100,"")</f>
      </c>
      <c r="G48" s="4">
        <f t="shared" si="27"/>
      </c>
      <c r="H48" s="4">
        <f t="shared" si="27"/>
      </c>
      <c r="I48" s="4">
        <f t="shared" si="27"/>
      </c>
      <c r="J48" s="4">
        <f t="shared" si="27"/>
      </c>
      <c r="K48" s="4">
        <f t="shared" si="27"/>
      </c>
      <c r="L48" s="4">
        <f t="shared" si="27"/>
      </c>
      <c r="M48" s="22">
        <f t="shared" si="27"/>
      </c>
      <c r="N48" s="22">
        <f t="shared" si="27"/>
      </c>
      <c r="O48" s="22">
        <f t="shared" si="27"/>
      </c>
      <c r="P48" s="22">
        <f t="shared" si="27"/>
      </c>
      <c r="Q48" s="22">
        <f t="shared" si="18"/>
      </c>
      <c r="R48" s="22">
        <f t="shared" si="27"/>
      </c>
      <c r="S48" s="22">
        <f t="shared" si="27"/>
      </c>
      <c r="T48" s="22">
        <f t="shared" si="27"/>
      </c>
      <c r="U48" s="22">
        <f t="shared" si="27"/>
      </c>
      <c r="V48" s="22">
        <f t="shared" si="27"/>
      </c>
      <c r="W48" s="22">
        <f t="shared" si="27"/>
      </c>
      <c r="X48" s="22">
        <f t="shared" si="27"/>
      </c>
      <c r="Y48" s="22">
        <f t="shared" si="27"/>
      </c>
      <c r="Z48" s="22">
        <f t="shared" si="27"/>
      </c>
      <c r="AA48" s="22">
        <f t="shared" si="27"/>
      </c>
      <c r="AB48" s="22">
        <f t="shared" si="27"/>
      </c>
      <c r="AC48" s="22">
        <f t="shared" si="27"/>
      </c>
      <c r="AD48" s="22">
        <f t="shared" si="27"/>
      </c>
      <c r="AE48" s="22">
        <f t="shared" si="19"/>
        <v>0</v>
      </c>
      <c r="AF48" s="56"/>
      <c r="AG48" s="72" t="e">
        <f t="shared" si="21"/>
        <v>#VALUE!</v>
      </c>
      <c r="AH48" s="56"/>
    </row>
    <row r="49" spans="1:34" s="4" customFormat="1" ht="12.75">
      <c r="A49" s="23"/>
      <c r="B49" s="23"/>
      <c r="C49" s="23"/>
      <c r="E49" s="68"/>
      <c r="AF49" s="56"/>
      <c r="AG49" s="72"/>
      <c r="AH49" s="56"/>
    </row>
    <row r="50" spans="1:34" s="4" customFormat="1" ht="12.75">
      <c r="A50" s="23" t="s">
        <v>35</v>
      </c>
      <c r="B50" s="23"/>
      <c r="C50" s="23"/>
      <c r="D50" s="87">
        <f>IF(ISNUMBER(SUM(D38:D48)),SUM(D38:D48),"")</f>
        <v>0</v>
      </c>
      <c r="E50" s="100"/>
      <c r="F50" s="87">
        <f aca="true" t="shared" si="28" ref="F50:AE50">IF(ISNUMBER(SUM(F38:F48)),SUM(F38:F48),"")</f>
        <v>0</v>
      </c>
      <c r="G50" s="87">
        <f t="shared" si="28"/>
        <v>0</v>
      </c>
      <c r="H50" s="87">
        <f t="shared" si="28"/>
        <v>0</v>
      </c>
      <c r="I50" s="87">
        <f t="shared" si="28"/>
        <v>0</v>
      </c>
      <c r="J50" s="87">
        <f t="shared" si="28"/>
        <v>0</v>
      </c>
      <c r="K50" s="87">
        <f t="shared" si="28"/>
        <v>0</v>
      </c>
      <c r="L50" s="87">
        <f t="shared" si="28"/>
        <v>0</v>
      </c>
      <c r="M50" s="87">
        <f t="shared" si="28"/>
        <v>0</v>
      </c>
      <c r="N50" s="87">
        <f t="shared" si="28"/>
        <v>0</v>
      </c>
      <c r="O50" s="87">
        <f t="shared" si="28"/>
        <v>0</v>
      </c>
      <c r="P50" s="87">
        <f t="shared" si="28"/>
        <v>0</v>
      </c>
      <c r="Q50" s="87">
        <f t="shared" si="28"/>
        <v>0</v>
      </c>
      <c r="R50" s="87">
        <f t="shared" si="28"/>
        <v>0</v>
      </c>
      <c r="S50" s="87">
        <f t="shared" si="28"/>
        <v>0</v>
      </c>
      <c r="T50" s="87">
        <f t="shared" si="28"/>
        <v>0</v>
      </c>
      <c r="U50" s="87">
        <f t="shared" si="28"/>
        <v>0</v>
      </c>
      <c r="V50" s="87">
        <f t="shared" si="28"/>
        <v>0</v>
      </c>
      <c r="W50" s="87">
        <f t="shared" si="28"/>
        <v>0</v>
      </c>
      <c r="X50" s="87">
        <f t="shared" si="28"/>
        <v>0</v>
      </c>
      <c r="Y50" s="87">
        <f t="shared" si="28"/>
        <v>0</v>
      </c>
      <c r="Z50" s="87">
        <f t="shared" si="28"/>
        <v>0</v>
      </c>
      <c r="AA50" s="87">
        <f t="shared" si="28"/>
        <v>0</v>
      </c>
      <c r="AB50" s="87">
        <f t="shared" si="28"/>
        <v>0</v>
      </c>
      <c r="AC50" s="87">
        <f t="shared" si="28"/>
        <v>0</v>
      </c>
      <c r="AD50" s="87">
        <f t="shared" si="28"/>
        <v>0</v>
      </c>
      <c r="AE50" s="87">
        <f t="shared" si="28"/>
        <v>0</v>
      </c>
      <c r="AF50" s="56"/>
      <c r="AG50" s="72">
        <f t="shared" si="21"/>
        <v>0</v>
      </c>
      <c r="AH50" s="56"/>
    </row>
    <row r="51" spans="1:34" s="5" customFormat="1" ht="12.75">
      <c r="A51" s="12" t="s">
        <v>1</v>
      </c>
      <c r="B51" s="12"/>
      <c r="D51" s="87">
        <f>IF(ISNUMBER(SUM(D38:D42,D44:D48)),SUM(D38:D42,D44:D48),"")</f>
        <v>0</v>
      </c>
      <c r="E51" s="100"/>
      <c r="F51" s="87">
        <f aca="true" t="shared" si="29" ref="F51:AE51">IF(ISNUMBER(SUM(F38:F42,F44:F48)),SUM(F38:F42,F44:F48),"")</f>
        <v>0</v>
      </c>
      <c r="G51" s="87">
        <f t="shared" si="29"/>
        <v>0</v>
      </c>
      <c r="H51" s="87">
        <f t="shared" si="29"/>
        <v>0</v>
      </c>
      <c r="I51" s="87">
        <f t="shared" si="29"/>
        <v>0</v>
      </c>
      <c r="J51" s="87">
        <f>IF(ISNUMBER(SUM(J38:J42,J44:J48)),SUM(J38:J42,J44:J48),"")</f>
        <v>0</v>
      </c>
      <c r="K51" s="87">
        <f t="shared" si="29"/>
        <v>0</v>
      </c>
      <c r="L51" s="87">
        <f t="shared" si="29"/>
        <v>0</v>
      </c>
      <c r="M51" s="87">
        <f t="shared" si="29"/>
        <v>0</v>
      </c>
      <c r="N51" s="87">
        <f t="shared" si="29"/>
        <v>0</v>
      </c>
      <c r="O51" s="87">
        <f t="shared" si="29"/>
        <v>0</v>
      </c>
      <c r="P51" s="87">
        <f t="shared" si="29"/>
        <v>0</v>
      </c>
      <c r="Q51" s="87">
        <f t="shared" si="29"/>
        <v>0</v>
      </c>
      <c r="R51" s="87">
        <f t="shared" si="29"/>
        <v>0</v>
      </c>
      <c r="S51" s="87">
        <f t="shared" si="29"/>
        <v>0</v>
      </c>
      <c r="T51" s="87">
        <f t="shared" si="29"/>
        <v>0</v>
      </c>
      <c r="U51" s="87">
        <f t="shared" si="29"/>
        <v>0</v>
      </c>
      <c r="V51" s="87">
        <f t="shared" si="29"/>
        <v>0</v>
      </c>
      <c r="W51" s="87">
        <f t="shared" si="29"/>
        <v>0</v>
      </c>
      <c r="X51" s="87">
        <f t="shared" si="29"/>
        <v>0</v>
      </c>
      <c r="Y51" s="87">
        <f t="shared" si="29"/>
        <v>0</v>
      </c>
      <c r="Z51" s="87">
        <f>IF(ISNUMBER(SUM(Z38:Z42,Z44:Z48)),SUM(Z38:Z42,Z44:Z48),"")</f>
        <v>0</v>
      </c>
      <c r="AA51" s="87">
        <f t="shared" si="29"/>
        <v>0</v>
      </c>
      <c r="AB51" s="87">
        <f t="shared" si="29"/>
        <v>0</v>
      </c>
      <c r="AC51" s="87">
        <f t="shared" si="29"/>
        <v>0</v>
      </c>
      <c r="AD51" s="87">
        <f t="shared" si="29"/>
        <v>0</v>
      </c>
      <c r="AE51" s="87">
        <f t="shared" si="29"/>
        <v>0</v>
      </c>
      <c r="AF51" s="52"/>
      <c r="AG51" s="72">
        <f t="shared" si="21"/>
        <v>0</v>
      </c>
      <c r="AH51" s="52"/>
    </row>
    <row r="52" spans="1:34" s="5" customFormat="1" ht="12.75">
      <c r="A52" s="13" t="s">
        <v>24</v>
      </c>
      <c r="B52" s="13"/>
      <c r="D52" s="87">
        <f>IF(ISNUMBER(SUM(D44:D48)),SUM(D44:D48),"")</f>
        <v>0</v>
      </c>
      <c r="E52" s="100"/>
      <c r="F52" s="87">
        <f aca="true" t="shared" si="30" ref="F52:AE52">IF(ISNUMBER(SUM(F44:F48)),SUM(F44:F48),"")</f>
        <v>0</v>
      </c>
      <c r="G52" s="87">
        <f t="shared" si="30"/>
        <v>0</v>
      </c>
      <c r="H52" s="87">
        <f t="shared" si="30"/>
        <v>0</v>
      </c>
      <c r="I52" s="87">
        <f t="shared" si="30"/>
        <v>0</v>
      </c>
      <c r="J52" s="87">
        <f t="shared" si="30"/>
        <v>0</v>
      </c>
      <c r="K52" s="87">
        <f t="shared" si="30"/>
        <v>0</v>
      </c>
      <c r="L52" s="87">
        <f t="shared" si="30"/>
        <v>0</v>
      </c>
      <c r="M52" s="87">
        <f t="shared" si="30"/>
        <v>0</v>
      </c>
      <c r="N52" s="87">
        <f t="shared" si="30"/>
        <v>0</v>
      </c>
      <c r="O52" s="87">
        <f t="shared" si="30"/>
        <v>0</v>
      </c>
      <c r="P52" s="87">
        <f t="shared" si="30"/>
        <v>0</v>
      </c>
      <c r="Q52" s="87">
        <f t="shared" si="30"/>
        <v>0</v>
      </c>
      <c r="R52" s="87">
        <f t="shared" si="30"/>
        <v>0</v>
      </c>
      <c r="S52" s="87">
        <f t="shared" si="30"/>
        <v>0</v>
      </c>
      <c r="T52" s="87">
        <f t="shared" si="30"/>
        <v>0</v>
      </c>
      <c r="U52" s="87">
        <f t="shared" si="30"/>
        <v>0</v>
      </c>
      <c r="V52" s="87">
        <f t="shared" si="30"/>
        <v>0</v>
      </c>
      <c r="W52" s="87">
        <f t="shared" si="30"/>
        <v>0</v>
      </c>
      <c r="X52" s="87">
        <f t="shared" si="30"/>
        <v>0</v>
      </c>
      <c r="Y52" s="87">
        <f t="shared" si="30"/>
        <v>0</v>
      </c>
      <c r="Z52" s="87">
        <f t="shared" si="30"/>
        <v>0</v>
      </c>
      <c r="AA52" s="87">
        <f t="shared" si="30"/>
        <v>0</v>
      </c>
      <c r="AB52" s="87">
        <f t="shared" si="30"/>
        <v>0</v>
      </c>
      <c r="AC52" s="87">
        <f t="shared" si="30"/>
        <v>0</v>
      </c>
      <c r="AD52" s="87">
        <f t="shared" si="30"/>
        <v>0</v>
      </c>
      <c r="AE52" s="87">
        <f t="shared" si="30"/>
        <v>0</v>
      </c>
      <c r="AF52" s="52"/>
      <c r="AG52" s="72">
        <f t="shared" si="21"/>
        <v>0</v>
      </c>
      <c r="AH52" s="52"/>
    </row>
    <row r="53" spans="1:34" s="3" customFormat="1" ht="12.75">
      <c r="A53" s="39"/>
      <c r="B53" s="39"/>
      <c r="C53" s="39"/>
      <c r="D53" s="39"/>
      <c r="E53" s="39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54"/>
      <c r="AG53" s="91"/>
      <c r="AH53" s="54"/>
    </row>
    <row r="54" spans="1:34" s="3" customFormat="1" ht="52.5" customHeight="1">
      <c r="A54" s="3" t="s">
        <v>10</v>
      </c>
      <c r="C54" s="126" t="s">
        <v>30</v>
      </c>
      <c r="E54" s="39"/>
      <c r="G54" s="106"/>
      <c r="AE54" s="106"/>
      <c r="AF54" s="37"/>
      <c r="AG54" s="93" t="s">
        <v>40</v>
      </c>
      <c r="AH54" s="37"/>
    </row>
    <row r="55" spans="3:34" s="3" customFormat="1" ht="12.75">
      <c r="C55" s="127"/>
      <c r="D55" s="3">
        <f>$D$14</f>
        <v>0</v>
      </c>
      <c r="E55" s="39"/>
      <c r="F55" s="3">
        <f>IF(ISNUMBER(D55+1),IF(D55+1&gt;=$C$14,"",D55+1),"")</f>
      </c>
      <c r="G55" s="3">
        <f aca="true" t="shared" si="31" ref="G55:AD55">IF(ISNUMBER(F55+1),IF(F55+1&gt;=$C$14,"",F55+1),"")</f>
      </c>
      <c r="H55" s="3">
        <f t="shared" si="31"/>
      </c>
      <c r="I55" s="3">
        <f t="shared" si="31"/>
      </c>
      <c r="J55" s="3">
        <f t="shared" si="31"/>
      </c>
      <c r="K55" s="3">
        <f t="shared" si="31"/>
      </c>
      <c r="L55" s="3">
        <f t="shared" si="31"/>
      </c>
      <c r="M55" s="3">
        <f t="shared" si="31"/>
      </c>
      <c r="N55" s="3">
        <f t="shared" si="31"/>
      </c>
      <c r="O55" s="3">
        <f t="shared" si="31"/>
      </c>
      <c r="P55" s="3">
        <f t="shared" si="31"/>
      </c>
      <c r="Q55" s="3">
        <f t="shared" si="31"/>
      </c>
      <c r="R55" s="3">
        <f t="shared" si="31"/>
      </c>
      <c r="S55" s="3">
        <f t="shared" si="31"/>
      </c>
      <c r="T55" s="3">
        <f t="shared" si="31"/>
      </c>
      <c r="U55" s="3">
        <f t="shared" si="31"/>
      </c>
      <c r="V55" s="3">
        <f t="shared" si="31"/>
      </c>
      <c r="W55" s="3">
        <f t="shared" si="31"/>
      </c>
      <c r="X55" s="3">
        <f t="shared" si="31"/>
      </c>
      <c r="Y55" s="3">
        <f t="shared" si="31"/>
      </c>
      <c r="Z55" s="3">
        <f t="shared" si="31"/>
      </c>
      <c r="AA55" s="3">
        <f t="shared" si="31"/>
      </c>
      <c r="AB55" s="3">
        <f t="shared" si="31"/>
      </c>
      <c r="AC55" s="3">
        <f t="shared" si="31"/>
      </c>
      <c r="AD55" s="3">
        <f t="shared" si="31"/>
      </c>
      <c r="AE55" s="83">
        <f>$C$14</f>
        <v>0</v>
      </c>
      <c r="AF55" s="37"/>
      <c r="AG55" s="14"/>
      <c r="AH55" s="37"/>
    </row>
    <row r="56" spans="1:34" s="3" customFormat="1" ht="12.75">
      <c r="A56" s="7" t="s">
        <v>2</v>
      </c>
      <c r="B56" s="20"/>
      <c r="C56" s="121">
        <v>0.5</v>
      </c>
      <c r="D56" s="4"/>
      <c r="E56" s="68"/>
      <c r="F56" s="4" t="e">
        <f aca="true" t="shared" si="32" ref="F56:F66">IF(F$55&lt;$C$14,(F38-D38)+($C56*D38),IF(F$55=$C$14,(F38-D38)+($C56*D38),""))</f>
        <v>#VALUE!</v>
      </c>
      <c r="G56" s="4" t="e">
        <f aca="true" t="shared" si="33" ref="G56:AD56">IF(G$55&lt;$C$14,(G38-F38)+($C56*F38),IF(G$55=$C$14,(G38-F38)+($C56*F38),""))</f>
        <v>#VALUE!</v>
      </c>
      <c r="H56" s="4" t="e">
        <f t="shared" si="33"/>
        <v>#VALUE!</v>
      </c>
      <c r="I56" s="4" t="e">
        <f t="shared" si="33"/>
        <v>#VALUE!</v>
      </c>
      <c r="J56" s="4" t="e">
        <f t="shared" si="33"/>
        <v>#VALUE!</v>
      </c>
      <c r="K56" s="4" t="e">
        <f t="shared" si="33"/>
        <v>#VALUE!</v>
      </c>
      <c r="L56" s="4" t="e">
        <f t="shared" si="33"/>
        <v>#VALUE!</v>
      </c>
      <c r="M56" s="4" t="e">
        <f t="shared" si="33"/>
        <v>#VALUE!</v>
      </c>
      <c r="N56" s="4" t="e">
        <f t="shared" si="33"/>
        <v>#VALUE!</v>
      </c>
      <c r="O56" s="4" t="e">
        <f t="shared" si="33"/>
        <v>#VALUE!</v>
      </c>
      <c r="P56" s="4" t="e">
        <f t="shared" si="33"/>
        <v>#VALUE!</v>
      </c>
      <c r="Q56" s="4" t="e">
        <f t="shared" si="33"/>
        <v>#VALUE!</v>
      </c>
      <c r="R56" s="4" t="e">
        <f t="shared" si="33"/>
        <v>#VALUE!</v>
      </c>
      <c r="S56" s="4" t="e">
        <f t="shared" si="33"/>
        <v>#VALUE!</v>
      </c>
      <c r="T56" s="4" t="e">
        <f t="shared" si="33"/>
        <v>#VALUE!</v>
      </c>
      <c r="U56" s="4" t="e">
        <f t="shared" si="33"/>
        <v>#VALUE!</v>
      </c>
      <c r="V56" s="4" t="e">
        <f t="shared" si="33"/>
        <v>#VALUE!</v>
      </c>
      <c r="W56" s="4" t="e">
        <f t="shared" si="33"/>
        <v>#VALUE!</v>
      </c>
      <c r="X56" s="4" t="e">
        <f t="shared" si="33"/>
        <v>#VALUE!</v>
      </c>
      <c r="Y56" s="4" t="e">
        <f t="shared" si="33"/>
        <v>#VALUE!</v>
      </c>
      <c r="Z56" s="4" t="e">
        <f t="shared" si="33"/>
        <v>#VALUE!</v>
      </c>
      <c r="AA56" s="4" t="e">
        <f t="shared" si="33"/>
        <v>#VALUE!</v>
      </c>
      <c r="AB56" s="4" t="e">
        <f t="shared" si="33"/>
        <v>#VALUE!</v>
      </c>
      <c r="AC56" s="4" t="e">
        <f t="shared" si="33"/>
        <v>#VALUE!</v>
      </c>
      <c r="AD56" s="4" t="e">
        <f t="shared" si="33"/>
        <v>#VALUE!</v>
      </c>
      <c r="AE56" s="72" t="e">
        <f>AE38-HLOOKUP($AE$55-1,$F$37:$AD$48,2,0)+$C56*HLOOKUP(AE$55-1,$F$37:$AD$48,2,0)</f>
        <v>#N/A</v>
      </c>
      <c r="AF56" s="37"/>
      <c r="AG56" s="72" t="e">
        <f aca="true" t="shared" si="34" ref="AG56:AG66">AE56-F56</f>
        <v>#N/A</v>
      </c>
      <c r="AH56" s="37"/>
    </row>
    <row r="57" spans="1:34" s="3" customFormat="1" ht="12.75">
      <c r="A57" s="7" t="s">
        <v>52</v>
      </c>
      <c r="B57" s="20"/>
      <c r="C57" s="121">
        <v>0.5</v>
      </c>
      <c r="D57" s="4"/>
      <c r="E57" s="68"/>
      <c r="F57" s="4" t="e">
        <f t="shared" si="32"/>
        <v>#VALUE!</v>
      </c>
      <c r="G57" s="4" t="e">
        <f aca="true" t="shared" si="35" ref="G57:G66">IF(G$55&lt;$C$14,(G39-F39)+($C57*F39),IF(G$55=$C$14,(G39-F39)+($C57*F39),""))</f>
        <v>#VALUE!</v>
      </c>
      <c r="H57" s="4" t="e">
        <f aca="true" t="shared" si="36" ref="H57:V57">IF(H$55&lt;$C$14,(H39-G39)+($C57*G39),IF(H$55=$C$14,(H39-G39)+($C57*G39),""))</f>
        <v>#VALUE!</v>
      </c>
      <c r="I57" s="4" t="e">
        <f t="shared" si="36"/>
        <v>#VALUE!</v>
      </c>
      <c r="J57" s="4" t="e">
        <f t="shared" si="36"/>
        <v>#VALUE!</v>
      </c>
      <c r="K57" s="4" t="e">
        <f t="shared" si="36"/>
        <v>#VALUE!</v>
      </c>
      <c r="L57" s="4" t="e">
        <f t="shared" si="36"/>
        <v>#VALUE!</v>
      </c>
      <c r="M57" s="4" t="e">
        <f t="shared" si="36"/>
        <v>#VALUE!</v>
      </c>
      <c r="N57" s="4" t="e">
        <f t="shared" si="36"/>
        <v>#VALUE!</v>
      </c>
      <c r="O57" s="4" t="e">
        <f t="shared" si="36"/>
        <v>#VALUE!</v>
      </c>
      <c r="P57" s="4" t="e">
        <f t="shared" si="36"/>
        <v>#VALUE!</v>
      </c>
      <c r="Q57" s="4" t="e">
        <f t="shared" si="36"/>
        <v>#VALUE!</v>
      </c>
      <c r="R57" s="4" t="e">
        <f t="shared" si="36"/>
        <v>#VALUE!</v>
      </c>
      <c r="S57" s="4" t="e">
        <f t="shared" si="36"/>
        <v>#VALUE!</v>
      </c>
      <c r="T57" s="4" t="e">
        <f t="shared" si="36"/>
        <v>#VALUE!</v>
      </c>
      <c r="U57" s="4" t="e">
        <f t="shared" si="36"/>
        <v>#VALUE!</v>
      </c>
      <c r="V57" s="4" t="e">
        <f t="shared" si="36"/>
        <v>#VALUE!</v>
      </c>
      <c r="W57" s="4" t="e">
        <f aca="true" t="shared" si="37" ref="W57:AD66">IF(W$55&lt;$C$14,(W39-V39)+($C57*V39),IF(W$55=$C$14,(W39-V39)+($C57*V39),""))</f>
        <v>#VALUE!</v>
      </c>
      <c r="X57" s="4" t="e">
        <f t="shared" si="37"/>
        <v>#VALUE!</v>
      </c>
      <c r="Y57" s="4" t="e">
        <f t="shared" si="37"/>
        <v>#VALUE!</v>
      </c>
      <c r="Z57" s="4" t="e">
        <f t="shared" si="37"/>
        <v>#VALUE!</v>
      </c>
      <c r="AA57" s="4" t="e">
        <f t="shared" si="37"/>
        <v>#VALUE!</v>
      </c>
      <c r="AB57" s="4" t="e">
        <f t="shared" si="37"/>
        <v>#VALUE!</v>
      </c>
      <c r="AC57" s="4" t="e">
        <f t="shared" si="37"/>
        <v>#VALUE!</v>
      </c>
      <c r="AD57" s="4" t="e">
        <f t="shared" si="37"/>
        <v>#VALUE!</v>
      </c>
      <c r="AE57" s="72" t="e">
        <f>AE39-HLOOKUP($AE$55-1,$F$37:$AD$48,3,0)+$C57*HLOOKUP(AE$55-1,$F$37:$AD$48,3,0)</f>
        <v>#N/A</v>
      </c>
      <c r="AF57" s="37"/>
      <c r="AG57" s="72" t="e">
        <f t="shared" si="34"/>
        <v>#N/A</v>
      </c>
      <c r="AH57" s="37"/>
    </row>
    <row r="58" spans="1:34" s="3" customFormat="1" ht="12.75">
      <c r="A58" s="7" t="s">
        <v>53</v>
      </c>
      <c r="B58" s="20"/>
      <c r="C58" s="121">
        <v>0.5</v>
      </c>
      <c r="D58" s="4"/>
      <c r="E58" s="68"/>
      <c r="F58" s="4" t="e">
        <f t="shared" si="32"/>
        <v>#VALUE!</v>
      </c>
      <c r="G58" s="4" t="e">
        <f t="shared" si="35"/>
        <v>#VALUE!</v>
      </c>
      <c r="H58" s="4" t="e">
        <f aca="true" t="shared" si="38" ref="H58:V58">IF(H$55&lt;$C$14,(H40-G40)+($C58*G40),IF(H$55=$C$14,(H40-G40)+($C58*G40),""))</f>
        <v>#VALUE!</v>
      </c>
      <c r="I58" s="4" t="e">
        <f t="shared" si="38"/>
        <v>#VALUE!</v>
      </c>
      <c r="J58" s="4" t="e">
        <f t="shared" si="38"/>
        <v>#VALUE!</v>
      </c>
      <c r="K58" s="4" t="e">
        <f t="shared" si="38"/>
        <v>#VALUE!</v>
      </c>
      <c r="L58" s="4" t="e">
        <f t="shared" si="38"/>
        <v>#VALUE!</v>
      </c>
      <c r="M58" s="4" t="e">
        <f t="shared" si="38"/>
        <v>#VALUE!</v>
      </c>
      <c r="N58" s="4" t="e">
        <f t="shared" si="38"/>
        <v>#VALUE!</v>
      </c>
      <c r="O58" s="4" t="e">
        <f t="shared" si="38"/>
        <v>#VALUE!</v>
      </c>
      <c r="P58" s="4" t="e">
        <f t="shared" si="38"/>
        <v>#VALUE!</v>
      </c>
      <c r="Q58" s="4" t="e">
        <f t="shared" si="38"/>
        <v>#VALUE!</v>
      </c>
      <c r="R58" s="4" t="e">
        <f t="shared" si="38"/>
        <v>#VALUE!</v>
      </c>
      <c r="S58" s="4" t="e">
        <f t="shared" si="38"/>
        <v>#VALUE!</v>
      </c>
      <c r="T58" s="4" t="e">
        <f t="shared" si="38"/>
        <v>#VALUE!</v>
      </c>
      <c r="U58" s="4" t="e">
        <f t="shared" si="38"/>
        <v>#VALUE!</v>
      </c>
      <c r="V58" s="4" t="e">
        <f t="shared" si="38"/>
        <v>#VALUE!</v>
      </c>
      <c r="W58" s="4" t="e">
        <f t="shared" si="37"/>
        <v>#VALUE!</v>
      </c>
      <c r="X58" s="4" t="e">
        <f t="shared" si="37"/>
        <v>#VALUE!</v>
      </c>
      <c r="Y58" s="4" t="e">
        <f t="shared" si="37"/>
        <v>#VALUE!</v>
      </c>
      <c r="Z58" s="4" t="e">
        <f t="shared" si="37"/>
        <v>#VALUE!</v>
      </c>
      <c r="AA58" s="4" t="e">
        <f t="shared" si="37"/>
        <v>#VALUE!</v>
      </c>
      <c r="AB58" s="4" t="e">
        <f t="shared" si="37"/>
        <v>#VALUE!</v>
      </c>
      <c r="AC58" s="4" t="e">
        <f t="shared" si="37"/>
        <v>#VALUE!</v>
      </c>
      <c r="AD58" s="4" t="e">
        <f t="shared" si="37"/>
        <v>#VALUE!</v>
      </c>
      <c r="AE58" s="72" t="e">
        <f>AE40-HLOOKUP($AE$55-1,$F$37:$AD$48,4,0)+$C58*HLOOKUP(AE$55-1,$F$37:$AD$48,4,0)</f>
        <v>#N/A</v>
      </c>
      <c r="AF58" s="37"/>
      <c r="AG58" s="72" t="e">
        <f>AE58-F58</f>
        <v>#N/A</v>
      </c>
      <c r="AH58" s="37"/>
    </row>
    <row r="59" spans="1:34" s="3" customFormat="1" ht="12.75">
      <c r="A59" s="10" t="s">
        <v>4</v>
      </c>
      <c r="B59" s="21"/>
      <c r="C59" s="122">
        <v>0.5</v>
      </c>
      <c r="D59" s="4"/>
      <c r="E59" s="68"/>
      <c r="F59" s="4" t="e">
        <f t="shared" si="32"/>
        <v>#VALUE!</v>
      </c>
      <c r="G59" s="4" t="e">
        <f t="shared" si="35"/>
        <v>#VALUE!</v>
      </c>
      <c r="H59" s="4" t="e">
        <f aca="true" t="shared" si="39" ref="H59:V60">IF(H$55&lt;$C$14,(H41-G41)+($C59*G41),IF(H$55=$C$14,(H41-G41)+($C59*G41),""))</f>
        <v>#VALUE!</v>
      </c>
      <c r="I59" s="4" t="e">
        <f t="shared" si="39"/>
        <v>#VALUE!</v>
      </c>
      <c r="J59" s="4" t="e">
        <f t="shared" si="39"/>
        <v>#VALUE!</v>
      </c>
      <c r="K59" s="4" t="e">
        <f t="shared" si="39"/>
        <v>#VALUE!</v>
      </c>
      <c r="L59" s="4" t="e">
        <f t="shared" si="39"/>
        <v>#VALUE!</v>
      </c>
      <c r="M59" s="4" t="e">
        <f t="shared" si="39"/>
        <v>#VALUE!</v>
      </c>
      <c r="N59" s="4" t="e">
        <f t="shared" si="39"/>
        <v>#VALUE!</v>
      </c>
      <c r="O59" s="4" t="e">
        <f t="shared" si="39"/>
        <v>#VALUE!</v>
      </c>
      <c r="P59" s="4" t="e">
        <f t="shared" si="39"/>
        <v>#VALUE!</v>
      </c>
      <c r="Q59" s="4" t="e">
        <f t="shared" si="39"/>
        <v>#VALUE!</v>
      </c>
      <c r="R59" s="4" t="e">
        <f t="shared" si="39"/>
        <v>#VALUE!</v>
      </c>
      <c r="S59" s="4" t="e">
        <f t="shared" si="39"/>
        <v>#VALUE!</v>
      </c>
      <c r="T59" s="4" t="e">
        <f t="shared" si="39"/>
        <v>#VALUE!</v>
      </c>
      <c r="U59" s="4" t="e">
        <f t="shared" si="39"/>
        <v>#VALUE!</v>
      </c>
      <c r="V59" s="4" t="e">
        <f t="shared" si="39"/>
        <v>#VALUE!</v>
      </c>
      <c r="W59" s="4" t="e">
        <f t="shared" si="37"/>
        <v>#VALUE!</v>
      </c>
      <c r="X59" s="4" t="e">
        <f t="shared" si="37"/>
        <v>#VALUE!</v>
      </c>
      <c r="Y59" s="4" t="e">
        <f t="shared" si="37"/>
        <v>#VALUE!</v>
      </c>
      <c r="Z59" s="4" t="e">
        <f t="shared" si="37"/>
        <v>#VALUE!</v>
      </c>
      <c r="AA59" s="4" t="e">
        <f t="shared" si="37"/>
        <v>#VALUE!</v>
      </c>
      <c r="AB59" s="4" t="e">
        <f t="shared" si="37"/>
        <v>#VALUE!</v>
      </c>
      <c r="AC59" s="4" t="e">
        <f t="shared" si="37"/>
        <v>#VALUE!</v>
      </c>
      <c r="AD59" s="4" t="e">
        <f t="shared" si="37"/>
        <v>#VALUE!</v>
      </c>
      <c r="AE59" s="72" t="e">
        <f>AE41-HLOOKUP($AE$55-1,$F$37:$AD$48,5,0)+$C59*HLOOKUP(AE$55-1,$F$37:$AD$48,5,0)</f>
        <v>#N/A</v>
      </c>
      <c r="AF59" s="37"/>
      <c r="AG59" s="72" t="e">
        <f t="shared" si="34"/>
        <v>#N/A</v>
      </c>
      <c r="AH59" s="37"/>
    </row>
    <row r="60" spans="1:34" s="3" customFormat="1" ht="12.75">
      <c r="A60" s="10" t="s">
        <v>49</v>
      </c>
      <c r="B60" s="20"/>
      <c r="C60" s="122">
        <v>0.4</v>
      </c>
      <c r="D60" s="4"/>
      <c r="E60" s="68"/>
      <c r="F60" s="4" t="e">
        <f t="shared" si="32"/>
        <v>#VALUE!</v>
      </c>
      <c r="G60" s="4" t="e">
        <f t="shared" si="35"/>
        <v>#VALUE!</v>
      </c>
      <c r="H60" s="4" t="e">
        <f t="shared" si="39"/>
        <v>#VALUE!</v>
      </c>
      <c r="I60" s="4" t="e">
        <f t="shared" si="39"/>
        <v>#VALUE!</v>
      </c>
      <c r="J60" s="4" t="e">
        <f t="shared" si="39"/>
        <v>#VALUE!</v>
      </c>
      <c r="K60" s="4" t="e">
        <f t="shared" si="39"/>
        <v>#VALUE!</v>
      </c>
      <c r="L60" s="4" t="e">
        <f t="shared" si="39"/>
        <v>#VALUE!</v>
      </c>
      <c r="M60" s="4" t="e">
        <f t="shared" si="39"/>
        <v>#VALUE!</v>
      </c>
      <c r="N60" s="4" t="e">
        <f t="shared" si="39"/>
        <v>#VALUE!</v>
      </c>
      <c r="O60" s="4" t="e">
        <f t="shared" si="39"/>
        <v>#VALUE!</v>
      </c>
      <c r="P60" s="4" t="e">
        <f t="shared" si="39"/>
        <v>#VALUE!</v>
      </c>
      <c r="Q60" s="4" t="e">
        <f t="shared" si="39"/>
        <v>#VALUE!</v>
      </c>
      <c r="R60" s="4" t="e">
        <f t="shared" si="39"/>
        <v>#VALUE!</v>
      </c>
      <c r="S60" s="4" t="e">
        <f t="shared" si="39"/>
        <v>#VALUE!</v>
      </c>
      <c r="T60" s="4" t="e">
        <f t="shared" si="39"/>
        <v>#VALUE!</v>
      </c>
      <c r="U60" s="4" t="e">
        <f t="shared" si="39"/>
        <v>#VALUE!</v>
      </c>
      <c r="V60" s="4" t="e">
        <f t="shared" si="39"/>
        <v>#VALUE!</v>
      </c>
      <c r="W60" s="4" t="e">
        <f t="shared" si="37"/>
        <v>#VALUE!</v>
      </c>
      <c r="X60" s="4" t="e">
        <f t="shared" si="37"/>
        <v>#VALUE!</v>
      </c>
      <c r="Y60" s="4" t="e">
        <f t="shared" si="37"/>
        <v>#VALUE!</v>
      </c>
      <c r="Z60" s="4" t="e">
        <f t="shared" si="37"/>
        <v>#VALUE!</v>
      </c>
      <c r="AA60" s="4" t="e">
        <f t="shared" si="37"/>
        <v>#VALUE!</v>
      </c>
      <c r="AB60" s="4" t="e">
        <f t="shared" si="37"/>
        <v>#VALUE!</v>
      </c>
      <c r="AC60" s="4" t="e">
        <f t="shared" si="37"/>
        <v>#VALUE!</v>
      </c>
      <c r="AD60" s="4" t="e">
        <f t="shared" si="37"/>
        <v>#VALUE!</v>
      </c>
      <c r="AE60" s="72" t="e">
        <f>AE42-HLOOKUP($AE$55-1,$F$37:$AD$48,6,0)+$C60*HLOOKUP(AE$55-1,$F$37:$AD$48,6,0)</f>
        <v>#N/A</v>
      </c>
      <c r="AF60" s="37"/>
      <c r="AG60" s="72" t="e">
        <f>AE60-F60</f>
        <v>#N/A</v>
      </c>
      <c r="AH60" s="37"/>
    </row>
    <row r="61" spans="1:34" s="3" customFormat="1" ht="12.75">
      <c r="A61" s="8" t="s">
        <v>18</v>
      </c>
      <c r="B61" s="22"/>
      <c r="C61" s="123">
        <v>0.65</v>
      </c>
      <c r="D61" s="4"/>
      <c r="E61" s="68"/>
      <c r="F61" s="4" t="e">
        <f t="shared" si="32"/>
        <v>#VALUE!</v>
      </c>
      <c r="G61" s="4" t="e">
        <f t="shared" si="35"/>
        <v>#VALUE!</v>
      </c>
      <c r="H61" s="4" t="e">
        <f aca="true" t="shared" si="40" ref="H61:V61">IF(H$55&lt;$C$14,(H43-G43)+($C61*G43),IF(H$55=$C$14,(H43-G43)+($C61*G43),""))</f>
        <v>#VALUE!</v>
      </c>
      <c r="I61" s="4" t="e">
        <f t="shared" si="40"/>
        <v>#VALUE!</v>
      </c>
      <c r="J61" s="4" t="e">
        <f t="shared" si="40"/>
        <v>#VALUE!</v>
      </c>
      <c r="K61" s="4" t="e">
        <f t="shared" si="40"/>
        <v>#VALUE!</v>
      </c>
      <c r="L61" s="4" t="e">
        <f t="shared" si="40"/>
        <v>#VALUE!</v>
      </c>
      <c r="M61" s="4" t="e">
        <f t="shared" si="40"/>
        <v>#VALUE!</v>
      </c>
      <c r="N61" s="4" t="e">
        <f t="shared" si="40"/>
        <v>#VALUE!</v>
      </c>
      <c r="O61" s="4" t="e">
        <f t="shared" si="40"/>
        <v>#VALUE!</v>
      </c>
      <c r="P61" s="4" t="e">
        <f t="shared" si="40"/>
        <v>#VALUE!</v>
      </c>
      <c r="Q61" s="4" t="e">
        <f t="shared" si="40"/>
        <v>#VALUE!</v>
      </c>
      <c r="R61" s="4" t="e">
        <f t="shared" si="40"/>
        <v>#VALUE!</v>
      </c>
      <c r="S61" s="4" t="e">
        <f t="shared" si="40"/>
        <v>#VALUE!</v>
      </c>
      <c r="T61" s="4" t="e">
        <f t="shared" si="40"/>
        <v>#VALUE!</v>
      </c>
      <c r="U61" s="4" t="e">
        <f t="shared" si="40"/>
        <v>#VALUE!</v>
      </c>
      <c r="V61" s="4" t="e">
        <f t="shared" si="40"/>
        <v>#VALUE!</v>
      </c>
      <c r="W61" s="4" t="e">
        <f t="shared" si="37"/>
        <v>#VALUE!</v>
      </c>
      <c r="X61" s="4" t="e">
        <f t="shared" si="37"/>
        <v>#VALUE!</v>
      </c>
      <c r="Y61" s="4" t="e">
        <f t="shared" si="37"/>
        <v>#VALUE!</v>
      </c>
      <c r="Z61" s="4" t="e">
        <f t="shared" si="37"/>
        <v>#VALUE!</v>
      </c>
      <c r="AA61" s="4" t="e">
        <f t="shared" si="37"/>
        <v>#VALUE!</v>
      </c>
      <c r="AB61" s="4" t="e">
        <f t="shared" si="37"/>
        <v>#VALUE!</v>
      </c>
      <c r="AC61" s="4" t="e">
        <f t="shared" si="37"/>
        <v>#VALUE!</v>
      </c>
      <c r="AD61" s="4" t="e">
        <f t="shared" si="37"/>
        <v>#VALUE!</v>
      </c>
      <c r="AE61" s="72" t="e">
        <f>AE43-HLOOKUP($AE$55-1,$F$37:$AD$48,7,0)+$C61*HLOOKUP(AE$55-1,$F$37:$AD$48,7,0)</f>
        <v>#N/A</v>
      </c>
      <c r="AF61" s="37"/>
      <c r="AG61" s="72" t="e">
        <f t="shared" si="34"/>
        <v>#N/A</v>
      </c>
      <c r="AH61" s="37"/>
    </row>
    <row r="62" spans="1:34" ht="12.75">
      <c r="A62" s="8" t="s">
        <v>44</v>
      </c>
      <c r="B62" s="22"/>
      <c r="C62" s="123">
        <v>0.28</v>
      </c>
      <c r="D62" s="4"/>
      <c r="E62" s="68"/>
      <c r="F62" s="4" t="e">
        <f t="shared" si="32"/>
        <v>#VALUE!</v>
      </c>
      <c r="G62" s="4" t="e">
        <f t="shared" si="35"/>
        <v>#VALUE!</v>
      </c>
      <c r="H62" s="4" t="e">
        <f aca="true" t="shared" si="41" ref="H62:V63">IF(H$55&lt;$C$14,(H44-G44)+($C62*G44),IF(H$55=$C$14,(H44-G44)+($C62*G44),""))</f>
        <v>#VALUE!</v>
      </c>
      <c r="I62" s="4" t="e">
        <f t="shared" si="41"/>
        <v>#VALUE!</v>
      </c>
      <c r="J62" s="4" t="e">
        <f t="shared" si="41"/>
        <v>#VALUE!</v>
      </c>
      <c r="K62" s="4" t="e">
        <f t="shared" si="41"/>
        <v>#VALUE!</v>
      </c>
      <c r="L62" s="4" t="e">
        <f t="shared" si="41"/>
        <v>#VALUE!</v>
      </c>
      <c r="M62" s="4" t="e">
        <f t="shared" si="41"/>
        <v>#VALUE!</v>
      </c>
      <c r="N62" s="4" t="e">
        <f t="shared" si="41"/>
        <v>#VALUE!</v>
      </c>
      <c r="O62" s="4" t="e">
        <f t="shared" si="41"/>
        <v>#VALUE!</v>
      </c>
      <c r="P62" s="4" t="e">
        <f t="shared" si="41"/>
        <v>#VALUE!</v>
      </c>
      <c r="Q62" s="4" t="e">
        <f t="shared" si="41"/>
        <v>#VALUE!</v>
      </c>
      <c r="R62" s="4" t="e">
        <f t="shared" si="41"/>
        <v>#VALUE!</v>
      </c>
      <c r="S62" s="4" t="e">
        <f t="shared" si="41"/>
        <v>#VALUE!</v>
      </c>
      <c r="T62" s="4" t="e">
        <f t="shared" si="41"/>
        <v>#VALUE!</v>
      </c>
      <c r="U62" s="4" t="e">
        <f t="shared" si="41"/>
        <v>#VALUE!</v>
      </c>
      <c r="V62" s="4" t="e">
        <f t="shared" si="41"/>
        <v>#VALUE!</v>
      </c>
      <c r="W62" s="4" t="e">
        <f t="shared" si="37"/>
        <v>#VALUE!</v>
      </c>
      <c r="X62" s="4" t="e">
        <f t="shared" si="37"/>
        <v>#VALUE!</v>
      </c>
      <c r="Y62" s="4" t="e">
        <f t="shared" si="37"/>
        <v>#VALUE!</v>
      </c>
      <c r="Z62" s="4" t="e">
        <f t="shared" si="37"/>
        <v>#VALUE!</v>
      </c>
      <c r="AA62" s="4" t="e">
        <f t="shared" si="37"/>
        <v>#VALUE!</v>
      </c>
      <c r="AB62" s="4" t="e">
        <f t="shared" si="37"/>
        <v>#VALUE!</v>
      </c>
      <c r="AC62" s="4" t="e">
        <f t="shared" si="37"/>
        <v>#VALUE!</v>
      </c>
      <c r="AD62" s="4" t="e">
        <f t="shared" si="37"/>
        <v>#VALUE!</v>
      </c>
      <c r="AE62" s="72" t="e">
        <f>AE44-HLOOKUP($AE$55-1,$F$37:$AD$48,8,0)+$C62*HLOOKUP(AE$55-1,$F$37:$AD$48,8,0)</f>
        <v>#N/A</v>
      </c>
      <c r="AF62" s="52"/>
      <c r="AG62" s="72" t="e">
        <f t="shared" si="34"/>
        <v>#N/A</v>
      </c>
      <c r="AH62" s="52"/>
    </row>
    <row r="63" spans="1:34" s="3" customFormat="1" ht="12.75">
      <c r="A63" s="8" t="s">
        <v>45</v>
      </c>
      <c r="B63" s="20"/>
      <c r="C63" s="123">
        <v>0.48</v>
      </c>
      <c r="D63" s="4"/>
      <c r="E63" s="68"/>
      <c r="F63" s="4" t="e">
        <f t="shared" si="32"/>
        <v>#VALUE!</v>
      </c>
      <c r="G63" s="4" t="e">
        <f t="shared" si="35"/>
        <v>#VALUE!</v>
      </c>
      <c r="H63" s="4" t="e">
        <f t="shared" si="41"/>
        <v>#VALUE!</v>
      </c>
      <c r="I63" s="4" t="e">
        <f t="shared" si="41"/>
        <v>#VALUE!</v>
      </c>
      <c r="J63" s="4" t="e">
        <f t="shared" si="41"/>
        <v>#VALUE!</v>
      </c>
      <c r="K63" s="4" t="e">
        <f t="shared" si="41"/>
        <v>#VALUE!</v>
      </c>
      <c r="L63" s="4" t="e">
        <f t="shared" si="41"/>
        <v>#VALUE!</v>
      </c>
      <c r="M63" s="4" t="e">
        <f t="shared" si="41"/>
        <v>#VALUE!</v>
      </c>
      <c r="N63" s="4" t="e">
        <f t="shared" si="41"/>
        <v>#VALUE!</v>
      </c>
      <c r="O63" s="4" t="e">
        <f t="shared" si="41"/>
        <v>#VALUE!</v>
      </c>
      <c r="P63" s="4" t="e">
        <f t="shared" si="41"/>
        <v>#VALUE!</v>
      </c>
      <c r="Q63" s="4" t="e">
        <f t="shared" si="41"/>
        <v>#VALUE!</v>
      </c>
      <c r="R63" s="4" t="e">
        <f t="shared" si="41"/>
        <v>#VALUE!</v>
      </c>
      <c r="S63" s="4" t="e">
        <f t="shared" si="41"/>
        <v>#VALUE!</v>
      </c>
      <c r="T63" s="4" t="e">
        <f t="shared" si="41"/>
        <v>#VALUE!</v>
      </c>
      <c r="U63" s="4" t="e">
        <f t="shared" si="41"/>
        <v>#VALUE!</v>
      </c>
      <c r="V63" s="4" t="e">
        <f t="shared" si="41"/>
        <v>#VALUE!</v>
      </c>
      <c r="W63" s="4" t="e">
        <f t="shared" si="37"/>
        <v>#VALUE!</v>
      </c>
      <c r="X63" s="4" t="e">
        <f t="shared" si="37"/>
        <v>#VALUE!</v>
      </c>
      <c r="Y63" s="4" t="e">
        <f t="shared" si="37"/>
        <v>#VALUE!</v>
      </c>
      <c r="Z63" s="4" t="e">
        <f t="shared" si="37"/>
        <v>#VALUE!</v>
      </c>
      <c r="AA63" s="4" t="e">
        <f t="shared" si="37"/>
        <v>#VALUE!</v>
      </c>
      <c r="AB63" s="4" t="e">
        <f t="shared" si="37"/>
        <v>#VALUE!</v>
      </c>
      <c r="AC63" s="4" t="e">
        <f t="shared" si="37"/>
        <v>#VALUE!</v>
      </c>
      <c r="AD63" s="4" t="e">
        <f t="shared" si="37"/>
        <v>#VALUE!</v>
      </c>
      <c r="AE63" s="72" t="e">
        <f>AE45-HLOOKUP($AE$55-1,$F$37:$AD$48,9,0)+$C63*HLOOKUP(AE$55-1,$F$37:$AD$48,9,0)</f>
        <v>#N/A</v>
      </c>
      <c r="AF63" s="37"/>
      <c r="AG63" s="72" t="e">
        <f>AE63-F63</f>
        <v>#N/A</v>
      </c>
      <c r="AH63" s="37"/>
    </row>
    <row r="64" spans="1:34" ht="12.75">
      <c r="A64" s="7" t="s">
        <v>3</v>
      </c>
      <c r="B64" s="20"/>
      <c r="C64" s="121">
        <v>0.28</v>
      </c>
      <c r="D64" s="4"/>
      <c r="E64" s="68"/>
      <c r="F64" s="4" t="e">
        <f t="shared" si="32"/>
        <v>#VALUE!</v>
      </c>
      <c r="G64" s="4" t="e">
        <f t="shared" si="35"/>
        <v>#VALUE!</v>
      </c>
      <c r="H64" s="4" t="e">
        <f aca="true" t="shared" si="42" ref="H64:V64">IF(H$55&lt;$C$14,(H46-G46)+($C64*G46),IF(H$55=$C$14,(H46-G46)+($C64*G46),""))</f>
        <v>#VALUE!</v>
      </c>
      <c r="I64" s="4" t="e">
        <f t="shared" si="42"/>
        <v>#VALUE!</v>
      </c>
      <c r="J64" s="4" t="e">
        <f t="shared" si="42"/>
        <v>#VALUE!</v>
      </c>
      <c r="K64" s="4" t="e">
        <f t="shared" si="42"/>
        <v>#VALUE!</v>
      </c>
      <c r="L64" s="4" t="e">
        <f t="shared" si="42"/>
        <v>#VALUE!</v>
      </c>
      <c r="M64" s="4" t="e">
        <f t="shared" si="42"/>
        <v>#VALUE!</v>
      </c>
      <c r="N64" s="4" t="e">
        <f t="shared" si="42"/>
        <v>#VALUE!</v>
      </c>
      <c r="O64" s="4" t="e">
        <f t="shared" si="42"/>
        <v>#VALUE!</v>
      </c>
      <c r="P64" s="4" t="e">
        <f t="shared" si="42"/>
        <v>#VALUE!</v>
      </c>
      <c r="Q64" s="4" t="e">
        <f t="shared" si="42"/>
        <v>#VALUE!</v>
      </c>
      <c r="R64" s="4" t="e">
        <f t="shared" si="42"/>
        <v>#VALUE!</v>
      </c>
      <c r="S64" s="4" t="e">
        <f t="shared" si="42"/>
        <v>#VALUE!</v>
      </c>
      <c r="T64" s="4" t="e">
        <f t="shared" si="42"/>
        <v>#VALUE!</v>
      </c>
      <c r="U64" s="4" t="e">
        <f t="shared" si="42"/>
        <v>#VALUE!</v>
      </c>
      <c r="V64" s="4" t="e">
        <f t="shared" si="42"/>
        <v>#VALUE!</v>
      </c>
      <c r="W64" s="4" t="e">
        <f t="shared" si="37"/>
        <v>#VALUE!</v>
      </c>
      <c r="X64" s="4" t="e">
        <f t="shared" si="37"/>
        <v>#VALUE!</v>
      </c>
      <c r="Y64" s="4" t="e">
        <f t="shared" si="37"/>
        <v>#VALUE!</v>
      </c>
      <c r="Z64" s="4" t="e">
        <f t="shared" si="37"/>
        <v>#VALUE!</v>
      </c>
      <c r="AA64" s="4" t="e">
        <f t="shared" si="37"/>
        <v>#VALUE!</v>
      </c>
      <c r="AB64" s="4" t="e">
        <f t="shared" si="37"/>
        <v>#VALUE!</v>
      </c>
      <c r="AC64" s="4" t="e">
        <f t="shared" si="37"/>
        <v>#VALUE!</v>
      </c>
      <c r="AD64" s="4" t="e">
        <f t="shared" si="37"/>
        <v>#VALUE!</v>
      </c>
      <c r="AE64" s="72" t="e">
        <f>AE46-HLOOKUP($AE$55-1,$F$37:$AD$48,10,0)+$C64*HLOOKUP(AE$55-1,$F$37:$AD$48,10,0)</f>
        <v>#N/A</v>
      </c>
      <c r="AF64" s="52"/>
      <c r="AG64" s="72" t="e">
        <f t="shared" si="34"/>
        <v>#N/A</v>
      </c>
      <c r="AH64" s="52"/>
    </row>
    <row r="65" spans="1:34" ht="12.75">
      <c r="A65" s="11" t="s">
        <v>5</v>
      </c>
      <c r="B65" s="23"/>
      <c r="C65" s="124">
        <v>0.1</v>
      </c>
      <c r="D65" s="4"/>
      <c r="E65" s="68"/>
      <c r="F65" s="4" t="e">
        <f t="shared" si="32"/>
        <v>#VALUE!</v>
      </c>
      <c r="G65" s="4" t="e">
        <f t="shared" si="35"/>
        <v>#VALUE!</v>
      </c>
      <c r="H65" s="4" t="e">
        <f aca="true" t="shared" si="43" ref="H65:V65">IF(H$55&lt;$C$14,(H47-G47)+($C65*G47),IF(H$55=$C$14,(H47-G47)+($C65*G47),""))</f>
        <v>#VALUE!</v>
      </c>
      <c r="I65" s="4" t="e">
        <f t="shared" si="43"/>
        <v>#VALUE!</v>
      </c>
      <c r="J65" s="4" t="e">
        <f t="shared" si="43"/>
        <v>#VALUE!</v>
      </c>
      <c r="K65" s="4" t="e">
        <f t="shared" si="43"/>
        <v>#VALUE!</v>
      </c>
      <c r="L65" s="4" t="e">
        <f t="shared" si="43"/>
        <v>#VALUE!</v>
      </c>
      <c r="M65" s="4" t="e">
        <f t="shared" si="43"/>
        <v>#VALUE!</v>
      </c>
      <c r="N65" s="4" t="e">
        <f t="shared" si="43"/>
        <v>#VALUE!</v>
      </c>
      <c r="O65" s="4" t="e">
        <f t="shared" si="43"/>
        <v>#VALUE!</v>
      </c>
      <c r="P65" s="4" t="e">
        <f t="shared" si="43"/>
        <v>#VALUE!</v>
      </c>
      <c r="Q65" s="4" t="e">
        <f t="shared" si="43"/>
        <v>#VALUE!</v>
      </c>
      <c r="R65" s="4" t="e">
        <f t="shared" si="43"/>
        <v>#VALUE!</v>
      </c>
      <c r="S65" s="4" t="e">
        <f t="shared" si="43"/>
        <v>#VALUE!</v>
      </c>
      <c r="T65" s="4" t="e">
        <f t="shared" si="43"/>
        <v>#VALUE!</v>
      </c>
      <c r="U65" s="4" t="e">
        <f t="shared" si="43"/>
        <v>#VALUE!</v>
      </c>
      <c r="V65" s="4" t="e">
        <f t="shared" si="43"/>
        <v>#VALUE!</v>
      </c>
      <c r="W65" s="4" t="e">
        <f t="shared" si="37"/>
        <v>#VALUE!</v>
      </c>
      <c r="X65" s="4" t="e">
        <f t="shared" si="37"/>
        <v>#VALUE!</v>
      </c>
      <c r="Y65" s="4" t="e">
        <f t="shared" si="37"/>
        <v>#VALUE!</v>
      </c>
      <c r="Z65" s="4" t="e">
        <f t="shared" si="37"/>
        <v>#VALUE!</v>
      </c>
      <c r="AA65" s="4" t="e">
        <f t="shared" si="37"/>
        <v>#VALUE!</v>
      </c>
      <c r="AB65" s="4" t="e">
        <f t="shared" si="37"/>
        <v>#VALUE!</v>
      </c>
      <c r="AC65" s="4" t="e">
        <f t="shared" si="37"/>
        <v>#VALUE!</v>
      </c>
      <c r="AD65" s="4" t="e">
        <f t="shared" si="37"/>
        <v>#VALUE!</v>
      </c>
      <c r="AE65" s="72" t="e">
        <f>AE47-HLOOKUP($AE$55-1,$F$37:$AD$48,11,0)+$C65*HLOOKUP(AE$55-1,$F$37:$AD$48,11,0)</f>
        <v>#N/A</v>
      </c>
      <c r="AF65" s="52"/>
      <c r="AG65" s="72" t="e">
        <f t="shared" si="34"/>
        <v>#N/A</v>
      </c>
      <c r="AH65" s="52"/>
    </row>
    <row r="66" spans="1:34" ht="12.75">
      <c r="A66" s="11" t="s">
        <v>6</v>
      </c>
      <c r="B66" s="23"/>
      <c r="C66" s="124">
        <v>0.1</v>
      </c>
      <c r="D66" s="4"/>
      <c r="E66" s="68"/>
      <c r="F66" s="4" t="e">
        <f t="shared" si="32"/>
        <v>#VALUE!</v>
      </c>
      <c r="G66" s="4" t="e">
        <f t="shared" si="35"/>
        <v>#VALUE!</v>
      </c>
      <c r="H66" s="4" t="e">
        <f aca="true" t="shared" si="44" ref="H66:V66">IF(H$55&lt;$C$14,(H48-G48)+($C66*G48),IF(H$55=$C$14,(H48-G48)+($C66*G48),""))</f>
        <v>#VALUE!</v>
      </c>
      <c r="I66" s="4" t="e">
        <f t="shared" si="44"/>
        <v>#VALUE!</v>
      </c>
      <c r="J66" s="4" t="e">
        <f t="shared" si="44"/>
        <v>#VALUE!</v>
      </c>
      <c r="K66" s="4" t="e">
        <f t="shared" si="44"/>
        <v>#VALUE!</v>
      </c>
      <c r="L66" s="4" t="e">
        <f t="shared" si="44"/>
        <v>#VALUE!</v>
      </c>
      <c r="M66" s="4" t="e">
        <f t="shared" si="44"/>
        <v>#VALUE!</v>
      </c>
      <c r="N66" s="4" t="e">
        <f t="shared" si="44"/>
        <v>#VALUE!</v>
      </c>
      <c r="O66" s="4" t="e">
        <f t="shared" si="44"/>
        <v>#VALUE!</v>
      </c>
      <c r="P66" s="4" t="e">
        <f t="shared" si="44"/>
        <v>#VALUE!</v>
      </c>
      <c r="Q66" s="4" t="e">
        <f t="shared" si="44"/>
        <v>#VALUE!</v>
      </c>
      <c r="R66" s="4" t="e">
        <f t="shared" si="44"/>
        <v>#VALUE!</v>
      </c>
      <c r="S66" s="4" t="e">
        <f t="shared" si="44"/>
        <v>#VALUE!</v>
      </c>
      <c r="T66" s="4" t="e">
        <f t="shared" si="44"/>
        <v>#VALUE!</v>
      </c>
      <c r="U66" s="4" t="e">
        <f t="shared" si="44"/>
        <v>#VALUE!</v>
      </c>
      <c r="V66" s="4" t="e">
        <f t="shared" si="44"/>
        <v>#VALUE!</v>
      </c>
      <c r="W66" s="4" t="e">
        <f t="shared" si="37"/>
        <v>#VALUE!</v>
      </c>
      <c r="X66" s="4" t="e">
        <f t="shared" si="37"/>
        <v>#VALUE!</v>
      </c>
      <c r="Y66" s="4" t="e">
        <f t="shared" si="37"/>
        <v>#VALUE!</v>
      </c>
      <c r="Z66" s="4" t="e">
        <f t="shared" si="37"/>
        <v>#VALUE!</v>
      </c>
      <c r="AA66" s="4" t="e">
        <f t="shared" si="37"/>
        <v>#VALUE!</v>
      </c>
      <c r="AB66" s="4" t="e">
        <f t="shared" si="37"/>
        <v>#VALUE!</v>
      </c>
      <c r="AC66" s="4" t="e">
        <f t="shared" si="37"/>
        <v>#VALUE!</v>
      </c>
      <c r="AD66" s="4" t="e">
        <f t="shared" si="37"/>
        <v>#VALUE!</v>
      </c>
      <c r="AE66" s="72" t="e">
        <f>AE48-HLOOKUP($AE$55-1,$F$37:$AD$48,12,0)+$C66*HLOOKUP(AE$55-1,$F$37:$AD$48,12,0)</f>
        <v>#N/A</v>
      </c>
      <c r="AF66" s="52"/>
      <c r="AG66" s="72" t="e">
        <f t="shared" si="34"/>
        <v>#N/A</v>
      </c>
      <c r="AH66" s="52"/>
    </row>
    <row r="67" spans="1:34" ht="12.75">
      <c r="A67" s="23"/>
      <c r="B67" s="23"/>
      <c r="D67" s="4"/>
      <c r="E67" s="68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72"/>
      <c r="AF67" s="52"/>
      <c r="AG67" s="5"/>
      <c r="AH67" s="52"/>
    </row>
    <row r="68" spans="1:34" s="14" customFormat="1" ht="12.75">
      <c r="A68" s="23" t="s">
        <v>35</v>
      </c>
      <c r="B68" s="23"/>
      <c r="D68" s="72"/>
      <c r="E68" s="68"/>
      <c r="F68" s="87">
        <f>IF(ISNUMBER(SUM(F56:F66)),SUM(F56:F66),"")</f>
      </c>
      <c r="G68" s="87">
        <f aca="true" t="shared" si="45" ref="G68:AE68">IF(ISNUMBER(SUM(G56:G66)),SUM(G56:G66),"")</f>
      </c>
      <c r="H68" s="87">
        <f t="shared" si="45"/>
      </c>
      <c r="I68" s="87">
        <f t="shared" si="45"/>
      </c>
      <c r="J68" s="87">
        <f t="shared" si="45"/>
      </c>
      <c r="K68" s="87">
        <f t="shared" si="45"/>
      </c>
      <c r="L68" s="87">
        <f t="shared" si="45"/>
      </c>
      <c r="M68" s="87">
        <f t="shared" si="45"/>
      </c>
      <c r="N68" s="87">
        <f t="shared" si="45"/>
      </c>
      <c r="O68" s="87">
        <f t="shared" si="45"/>
      </c>
      <c r="P68" s="87">
        <f t="shared" si="45"/>
      </c>
      <c r="Q68" s="87">
        <f t="shared" si="45"/>
      </c>
      <c r="R68" s="87">
        <f t="shared" si="45"/>
      </c>
      <c r="S68" s="87">
        <f t="shared" si="45"/>
      </c>
      <c r="T68" s="87">
        <f t="shared" si="45"/>
      </c>
      <c r="U68" s="87">
        <f t="shared" si="45"/>
      </c>
      <c r="V68" s="87">
        <f t="shared" si="45"/>
      </c>
      <c r="W68" s="87">
        <f t="shared" si="45"/>
      </c>
      <c r="X68" s="87">
        <f t="shared" si="45"/>
      </c>
      <c r="Y68" s="87">
        <f t="shared" si="45"/>
      </c>
      <c r="Z68" s="87">
        <f t="shared" si="45"/>
      </c>
      <c r="AA68" s="87">
        <f t="shared" si="45"/>
      </c>
      <c r="AB68" s="87">
        <f t="shared" si="45"/>
      </c>
      <c r="AC68" s="87">
        <f t="shared" si="45"/>
      </c>
      <c r="AD68" s="87">
        <f t="shared" si="45"/>
      </c>
      <c r="AE68" s="87">
        <f t="shared" si="45"/>
      </c>
      <c r="AF68" s="54"/>
      <c r="AG68" s="72" t="e">
        <f>AE68-F68</f>
        <v>#VALUE!</v>
      </c>
      <c r="AH68" s="54"/>
    </row>
    <row r="69" spans="1:34" s="14" customFormat="1" ht="12.75">
      <c r="A69" s="12" t="s">
        <v>1</v>
      </c>
      <c r="B69" s="12"/>
      <c r="D69" s="72"/>
      <c r="E69" s="68"/>
      <c r="F69" s="87">
        <f>IF(ISNUMBER(SUM(F56:F60,F62:F66)),SUM(F56:F60,F62:F66),"")</f>
      </c>
      <c r="G69" s="87">
        <f aca="true" t="shared" si="46" ref="G69:AE69">IF(ISNUMBER(SUM(G56:G60,G62:G66)),SUM(G56:G60,G62:G66),"")</f>
      </c>
      <c r="H69" s="87">
        <f t="shared" si="46"/>
      </c>
      <c r="I69" s="87">
        <f t="shared" si="46"/>
      </c>
      <c r="J69" s="87">
        <f t="shared" si="46"/>
      </c>
      <c r="K69" s="87">
        <f t="shared" si="46"/>
      </c>
      <c r="L69" s="87">
        <f t="shared" si="46"/>
      </c>
      <c r="M69" s="87">
        <f t="shared" si="46"/>
      </c>
      <c r="N69" s="87">
        <f t="shared" si="46"/>
      </c>
      <c r="O69" s="87">
        <f t="shared" si="46"/>
      </c>
      <c r="P69" s="87">
        <f t="shared" si="46"/>
      </c>
      <c r="Q69" s="87">
        <f t="shared" si="46"/>
      </c>
      <c r="R69" s="87">
        <f t="shared" si="46"/>
      </c>
      <c r="S69" s="87">
        <f t="shared" si="46"/>
      </c>
      <c r="T69" s="87">
        <f t="shared" si="46"/>
      </c>
      <c r="U69" s="87">
        <f t="shared" si="46"/>
      </c>
      <c r="V69" s="87">
        <f t="shared" si="46"/>
      </c>
      <c r="W69" s="87">
        <f t="shared" si="46"/>
      </c>
      <c r="X69" s="87">
        <f t="shared" si="46"/>
      </c>
      <c r="Y69" s="87">
        <f t="shared" si="46"/>
      </c>
      <c r="Z69" s="87">
        <f t="shared" si="46"/>
      </c>
      <c r="AA69" s="87">
        <f t="shared" si="46"/>
      </c>
      <c r="AB69" s="87">
        <f t="shared" si="46"/>
      </c>
      <c r="AC69" s="87">
        <f t="shared" si="46"/>
      </c>
      <c r="AD69" s="87">
        <f t="shared" si="46"/>
      </c>
      <c r="AE69" s="87">
        <f t="shared" si="46"/>
      </c>
      <c r="AF69" s="54"/>
      <c r="AG69" s="72" t="e">
        <f>AE69-F69</f>
        <v>#VALUE!</v>
      </c>
      <c r="AH69" s="54"/>
    </row>
    <row r="70" spans="1:34" s="14" customFormat="1" ht="12.75">
      <c r="A70" s="13" t="s">
        <v>24</v>
      </c>
      <c r="B70" s="13"/>
      <c r="D70" s="72"/>
      <c r="E70" s="68"/>
      <c r="F70" s="87">
        <f>IF(ISNUMBER(SUM(F62:F66)),SUM(F62:F66),"")</f>
      </c>
      <c r="G70" s="87">
        <f aca="true" t="shared" si="47" ref="G70:AE70">IF(ISNUMBER(SUM(G62:G66)),SUM(G62:G66),"")</f>
      </c>
      <c r="H70" s="87">
        <f t="shared" si="47"/>
      </c>
      <c r="I70" s="87">
        <f t="shared" si="47"/>
      </c>
      <c r="J70" s="87">
        <f t="shared" si="47"/>
      </c>
      <c r="K70" s="87">
        <f t="shared" si="47"/>
      </c>
      <c r="L70" s="87">
        <f t="shared" si="47"/>
      </c>
      <c r="M70" s="87">
        <f t="shared" si="47"/>
      </c>
      <c r="N70" s="87">
        <f t="shared" si="47"/>
      </c>
      <c r="O70" s="87">
        <f t="shared" si="47"/>
      </c>
      <c r="P70" s="87">
        <f t="shared" si="47"/>
      </c>
      <c r="Q70" s="87">
        <f t="shared" si="47"/>
      </c>
      <c r="R70" s="87">
        <f t="shared" si="47"/>
      </c>
      <c r="S70" s="87">
        <f t="shared" si="47"/>
      </c>
      <c r="T70" s="87">
        <f t="shared" si="47"/>
      </c>
      <c r="U70" s="87">
        <f t="shared" si="47"/>
      </c>
      <c r="V70" s="87">
        <f t="shared" si="47"/>
      </c>
      <c r="W70" s="87">
        <f t="shared" si="47"/>
      </c>
      <c r="X70" s="87">
        <f t="shared" si="47"/>
      </c>
      <c r="Y70" s="87">
        <f t="shared" si="47"/>
      </c>
      <c r="Z70" s="87">
        <f t="shared" si="47"/>
      </c>
      <c r="AA70" s="87">
        <f t="shared" si="47"/>
      </c>
      <c r="AB70" s="87">
        <f t="shared" si="47"/>
      </c>
      <c r="AC70" s="87">
        <f t="shared" si="47"/>
      </c>
      <c r="AD70" s="87">
        <f t="shared" si="47"/>
      </c>
      <c r="AE70" s="87">
        <f t="shared" si="47"/>
      </c>
      <c r="AF70" s="54"/>
      <c r="AG70" s="72" t="e">
        <f>AE70-F70</f>
        <v>#VALUE!</v>
      </c>
      <c r="AH70" s="54"/>
    </row>
    <row r="71" spans="1:34" s="3" customFormat="1" ht="12.75" customHeight="1">
      <c r="A71" s="39"/>
      <c r="B71" s="39"/>
      <c r="C71" s="39"/>
      <c r="D71" s="39"/>
      <c r="E71" s="39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</row>
    <row r="72" spans="1:34" s="14" customFormat="1" ht="67.5" customHeight="1">
      <c r="A72" s="3" t="s">
        <v>11</v>
      </c>
      <c r="C72" s="126" t="s">
        <v>50</v>
      </c>
      <c r="E72" s="39"/>
      <c r="AF72" s="37"/>
      <c r="AG72" s="93" t="s">
        <v>39</v>
      </c>
      <c r="AH72" s="37"/>
    </row>
    <row r="73" spans="1:34" s="14" customFormat="1" ht="18" customHeight="1">
      <c r="A73" s="3"/>
      <c r="C73" s="135"/>
      <c r="E73" s="39"/>
      <c r="AF73" s="37"/>
      <c r="AG73" s="93"/>
      <c r="AH73" s="37"/>
    </row>
    <row r="74" spans="2:34" ht="12.75">
      <c r="B74" s="3"/>
      <c r="C74" s="127"/>
      <c r="D74" s="3">
        <f>$D$14</f>
        <v>0</v>
      </c>
      <c r="E74" s="39"/>
      <c r="F74" s="3">
        <f>IF(ISNUMBER(D74+1),IF(D74+1&gt;=$C$14,"",D74+1),"")</f>
      </c>
      <c r="G74" s="3">
        <f aca="true" t="shared" si="48" ref="G74:AD74">IF(ISNUMBER(F74+1),IF(F74+1&gt;=$C$14,"",F74+1),"")</f>
      </c>
      <c r="H74" s="3">
        <f t="shared" si="48"/>
      </c>
      <c r="I74" s="3">
        <f t="shared" si="48"/>
      </c>
      <c r="J74" s="3">
        <f t="shared" si="48"/>
      </c>
      <c r="K74" s="3">
        <f t="shared" si="48"/>
      </c>
      <c r="L74" s="3">
        <f t="shared" si="48"/>
      </c>
      <c r="M74" s="3">
        <f t="shared" si="48"/>
      </c>
      <c r="N74" s="3">
        <f t="shared" si="48"/>
      </c>
      <c r="O74" s="3">
        <f t="shared" si="48"/>
      </c>
      <c r="P74" s="3">
        <f t="shared" si="48"/>
      </c>
      <c r="Q74" s="3">
        <f t="shared" si="48"/>
      </c>
      <c r="R74" s="3">
        <f t="shared" si="48"/>
      </c>
      <c r="S74" s="3">
        <f t="shared" si="48"/>
      </c>
      <c r="T74" s="3">
        <f t="shared" si="48"/>
      </c>
      <c r="U74" s="3">
        <f t="shared" si="48"/>
      </c>
      <c r="V74" s="3">
        <f t="shared" si="48"/>
      </c>
      <c r="W74" s="3">
        <f t="shared" si="48"/>
      </c>
      <c r="X74" s="3">
        <f t="shared" si="48"/>
      </c>
      <c r="Y74" s="3">
        <f t="shared" si="48"/>
      </c>
      <c r="Z74" s="3">
        <f t="shared" si="48"/>
      </c>
      <c r="AA74" s="3">
        <f t="shared" si="48"/>
      </c>
      <c r="AB74" s="3">
        <f t="shared" si="48"/>
      </c>
      <c r="AC74" s="3">
        <f t="shared" si="48"/>
      </c>
      <c r="AD74" s="3">
        <f t="shared" si="48"/>
      </c>
      <c r="AE74" s="83">
        <f>$C$14</f>
        <v>0</v>
      </c>
      <c r="AF74" s="52"/>
      <c r="AG74" s="5"/>
      <c r="AH74" s="52"/>
    </row>
    <row r="75" spans="1:34" ht="12.75">
      <c r="A75" s="7" t="s">
        <v>46</v>
      </c>
      <c r="B75" s="20"/>
      <c r="C75" s="125">
        <v>15</v>
      </c>
      <c r="D75" s="89"/>
      <c r="E75" s="100"/>
      <c r="F75" s="89">
        <f>IF(ISNUMBER(F38),$C75*F38,"")</f>
      </c>
      <c r="G75" s="89">
        <f aca="true" t="shared" si="49" ref="G75:AD75">IF(ISNUMBER(G38),$C75*G38,"")</f>
      </c>
      <c r="H75" s="89">
        <f t="shared" si="49"/>
      </c>
      <c r="I75" s="89">
        <f t="shared" si="49"/>
      </c>
      <c r="J75" s="89">
        <f t="shared" si="49"/>
      </c>
      <c r="K75" s="89">
        <f t="shared" si="49"/>
      </c>
      <c r="L75" s="89">
        <f t="shared" si="49"/>
      </c>
      <c r="M75" s="89">
        <f t="shared" si="49"/>
      </c>
      <c r="N75" s="89">
        <f t="shared" si="49"/>
      </c>
      <c r="O75" s="89">
        <f t="shared" si="49"/>
      </c>
      <c r="P75" s="89">
        <f t="shared" si="49"/>
      </c>
      <c r="Q75" s="89">
        <f t="shared" si="49"/>
      </c>
      <c r="R75" s="89">
        <f t="shared" si="49"/>
      </c>
      <c r="S75" s="89">
        <f t="shared" si="49"/>
      </c>
      <c r="T75" s="89">
        <f t="shared" si="49"/>
      </c>
      <c r="U75" s="89">
        <f t="shared" si="49"/>
      </c>
      <c r="V75" s="89">
        <f t="shared" si="49"/>
      </c>
      <c r="W75" s="89">
        <f t="shared" si="49"/>
      </c>
      <c r="X75" s="89">
        <f t="shared" si="49"/>
      </c>
      <c r="Y75" s="89">
        <f t="shared" si="49"/>
      </c>
      <c r="Z75" s="89">
        <f t="shared" si="49"/>
      </c>
      <c r="AA75" s="89">
        <f t="shared" si="49"/>
      </c>
      <c r="AB75" s="89">
        <f t="shared" si="49"/>
      </c>
      <c r="AC75" s="89">
        <f t="shared" si="49"/>
      </c>
      <c r="AD75" s="89">
        <f t="shared" si="49"/>
      </c>
      <c r="AE75" s="89">
        <f>IF(ISNUMBER(AE38),$C75*AE38,"")</f>
        <v>0</v>
      </c>
      <c r="AF75" s="52"/>
      <c r="AG75" s="72" t="e">
        <f>AE75-F75</f>
        <v>#VALUE!</v>
      </c>
      <c r="AH75" s="52"/>
    </row>
    <row r="76" spans="1:34" ht="12.75">
      <c r="A76" s="7" t="s">
        <v>52</v>
      </c>
      <c r="B76" s="20"/>
      <c r="C76" s="125">
        <v>6</v>
      </c>
      <c r="D76" s="89"/>
      <c r="E76" s="100"/>
      <c r="F76" s="89">
        <f>IF(ISNUMBER(F39),$C76*F39,"")</f>
      </c>
      <c r="G76" s="89">
        <f aca="true" t="shared" si="50" ref="G76:AD76">IF(ISNUMBER(G39),$C76*G39,"")</f>
      </c>
      <c r="H76" s="89">
        <f t="shared" si="50"/>
      </c>
      <c r="I76" s="89">
        <f t="shared" si="50"/>
      </c>
      <c r="J76" s="89">
        <f t="shared" si="50"/>
      </c>
      <c r="K76" s="89">
        <f t="shared" si="50"/>
      </c>
      <c r="L76" s="89">
        <f t="shared" si="50"/>
      </c>
      <c r="M76" s="89">
        <f t="shared" si="50"/>
      </c>
      <c r="N76" s="89">
        <f t="shared" si="50"/>
      </c>
      <c r="O76" s="89">
        <f t="shared" si="50"/>
      </c>
      <c r="P76" s="89">
        <f t="shared" si="50"/>
      </c>
      <c r="Q76" s="89">
        <f t="shared" si="50"/>
      </c>
      <c r="R76" s="89">
        <f t="shared" si="50"/>
      </c>
      <c r="S76" s="89">
        <f t="shared" si="50"/>
      </c>
      <c r="T76" s="89">
        <f t="shared" si="50"/>
      </c>
      <c r="U76" s="89">
        <f t="shared" si="50"/>
      </c>
      <c r="V76" s="89">
        <f t="shared" si="50"/>
      </c>
      <c r="W76" s="89">
        <f t="shared" si="50"/>
      </c>
      <c r="X76" s="89">
        <f t="shared" si="50"/>
      </c>
      <c r="Y76" s="89">
        <f t="shared" si="50"/>
      </c>
      <c r="Z76" s="89">
        <f t="shared" si="50"/>
      </c>
      <c r="AA76" s="89">
        <f t="shared" si="50"/>
      </c>
      <c r="AB76" s="89">
        <f t="shared" si="50"/>
      </c>
      <c r="AC76" s="89">
        <f t="shared" si="50"/>
      </c>
      <c r="AD76" s="89">
        <f t="shared" si="50"/>
      </c>
      <c r="AE76" s="89">
        <f>IF(ISNUMBER(AE39),$C76*AE39,"")</f>
        <v>0</v>
      </c>
      <c r="AF76" s="52"/>
      <c r="AG76" s="72" t="e">
        <f>AE76-F76</f>
        <v>#VALUE!</v>
      </c>
      <c r="AH76" s="52"/>
    </row>
    <row r="77" spans="1:34" ht="12.75">
      <c r="A77" s="7" t="s">
        <v>53</v>
      </c>
      <c r="B77" s="20"/>
      <c r="C77" s="125">
        <v>4</v>
      </c>
      <c r="D77" s="89"/>
      <c r="E77" s="100"/>
      <c r="F77" s="89">
        <f>IF(ISNUMBER(F40),$C77*F40,"")</f>
      </c>
      <c r="G77" s="89">
        <f aca="true" t="shared" si="51" ref="G77:AD77">IF(ISNUMBER(G40),$C77*G40,"")</f>
      </c>
      <c r="H77" s="89">
        <f t="shared" si="51"/>
      </c>
      <c r="I77" s="89">
        <f t="shared" si="51"/>
      </c>
      <c r="J77" s="89">
        <f t="shared" si="51"/>
      </c>
      <c r="K77" s="89">
        <f t="shared" si="51"/>
      </c>
      <c r="L77" s="89">
        <f t="shared" si="51"/>
      </c>
      <c r="M77" s="89">
        <f t="shared" si="51"/>
      </c>
      <c r="N77" s="89">
        <f t="shared" si="51"/>
      </c>
      <c r="O77" s="89">
        <f t="shared" si="51"/>
      </c>
      <c r="P77" s="89">
        <f t="shared" si="51"/>
      </c>
      <c r="Q77" s="89">
        <f t="shared" si="51"/>
      </c>
      <c r="R77" s="89">
        <f t="shared" si="51"/>
      </c>
      <c r="S77" s="89">
        <f t="shared" si="51"/>
      </c>
      <c r="T77" s="89">
        <f t="shared" si="51"/>
      </c>
      <c r="U77" s="89">
        <f t="shared" si="51"/>
      </c>
      <c r="V77" s="89">
        <f t="shared" si="51"/>
      </c>
      <c r="W77" s="89">
        <f t="shared" si="51"/>
      </c>
      <c r="X77" s="89">
        <f t="shared" si="51"/>
      </c>
      <c r="Y77" s="89">
        <f t="shared" si="51"/>
      </c>
      <c r="Z77" s="89">
        <f t="shared" si="51"/>
      </c>
      <c r="AA77" s="89">
        <f t="shared" si="51"/>
      </c>
      <c r="AB77" s="89">
        <f t="shared" si="51"/>
      </c>
      <c r="AC77" s="89">
        <f t="shared" si="51"/>
      </c>
      <c r="AD77" s="89">
        <f t="shared" si="51"/>
      </c>
      <c r="AE77" s="89">
        <f>IF(ISNUMBER(AE40),$C77*AE40,"")</f>
        <v>0</v>
      </c>
      <c r="AF77" s="52"/>
      <c r="AG77" s="72" t="e">
        <f>AE77-F77</f>
        <v>#VALUE!</v>
      </c>
      <c r="AH77" s="52"/>
    </row>
    <row r="78" spans="1:34" ht="12.75">
      <c r="A78" s="10" t="s">
        <v>4</v>
      </c>
      <c r="B78" s="21"/>
      <c r="C78" s="116">
        <v>120</v>
      </c>
      <c r="D78" s="89"/>
      <c r="E78" s="100"/>
      <c r="F78" s="89">
        <f>IF(ISNUMBER(F41),$C78*F41,"")</f>
      </c>
      <c r="G78" s="89">
        <f aca="true" t="shared" si="52" ref="G78:AD78">IF(ISNUMBER(G41),$C78*G41,"")</f>
      </c>
      <c r="H78" s="89">
        <f t="shared" si="52"/>
      </c>
      <c r="I78" s="89">
        <f t="shared" si="52"/>
      </c>
      <c r="J78" s="89">
        <f t="shared" si="52"/>
      </c>
      <c r="K78" s="89">
        <f t="shared" si="52"/>
      </c>
      <c r="L78" s="89">
        <f t="shared" si="52"/>
      </c>
      <c r="M78" s="89">
        <f t="shared" si="52"/>
      </c>
      <c r="N78" s="89">
        <f t="shared" si="52"/>
      </c>
      <c r="O78" s="89">
        <f t="shared" si="52"/>
      </c>
      <c r="P78" s="89">
        <f t="shared" si="52"/>
      </c>
      <c r="Q78" s="89">
        <f t="shared" si="52"/>
      </c>
      <c r="R78" s="89">
        <f t="shared" si="52"/>
      </c>
      <c r="S78" s="89">
        <f t="shared" si="52"/>
      </c>
      <c r="T78" s="89">
        <f t="shared" si="52"/>
      </c>
      <c r="U78" s="89">
        <f t="shared" si="52"/>
      </c>
      <c r="V78" s="89">
        <f t="shared" si="52"/>
      </c>
      <c r="W78" s="89">
        <f t="shared" si="52"/>
      </c>
      <c r="X78" s="89">
        <f t="shared" si="52"/>
      </c>
      <c r="Y78" s="89">
        <f t="shared" si="52"/>
      </c>
      <c r="Z78" s="89">
        <f t="shared" si="52"/>
      </c>
      <c r="AA78" s="89">
        <f t="shared" si="52"/>
      </c>
      <c r="AB78" s="89">
        <f t="shared" si="52"/>
      </c>
      <c r="AC78" s="89">
        <f t="shared" si="52"/>
      </c>
      <c r="AD78" s="89">
        <f t="shared" si="52"/>
      </c>
      <c r="AE78" s="89">
        <f>IF(ISNUMBER(AE41),$C78*AE41,"")</f>
        <v>0</v>
      </c>
      <c r="AF78" s="52"/>
      <c r="AG78" s="72" t="e">
        <f>AE78-F78</f>
        <v>#VALUE!</v>
      </c>
      <c r="AH78" s="52"/>
    </row>
    <row r="79" spans="1:34" ht="12.75">
      <c r="A79" s="10" t="s">
        <v>49</v>
      </c>
      <c r="B79" s="21"/>
      <c r="C79" s="33"/>
      <c r="D79" s="89"/>
      <c r="E79" s="100"/>
      <c r="F79" s="89">
        <f aca="true" t="shared" si="53" ref="F79:AD79">IF(ISNUMBER(F60),F60,"")</f>
      </c>
      <c r="G79" s="89">
        <f t="shared" si="53"/>
      </c>
      <c r="H79" s="89">
        <f t="shared" si="53"/>
      </c>
      <c r="I79" s="89">
        <f t="shared" si="53"/>
      </c>
      <c r="J79" s="89">
        <f t="shared" si="53"/>
      </c>
      <c r="K79" s="89">
        <f t="shared" si="53"/>
      </c>
      <c r="L79" s="89">
        <f t="shared" si="53"/>
      </c>
      <c r="M79" s="89">
        <f t="shared" si="53"/>
      </c>
      <c r="N79" s="89">
        <f t="shared" si="53"/>
      </c>
      <c r="O79" s="89">
        <f t="shared" si="53"/>
      </c>
      <c r="P79" s="89">
        <f t="shared" si="53"/>
      </c>
      <c r="Q79" s="89">
        <f t="shared" si="53"/>
      </c>
      <c r="R79" s="89">
        <f t="shared" si="53"/>
      </c>
      <c r="S79" s="89">
        <f t="shared" si="53"/>
      </c>
      <c r="T79" s="89">
        <f t="shared" si="53"/>
      </c>
      <c r="U79" s="89">
        <f t="shared" si="53"/>
      </c>
      <c r="V79" s="89">
        <f t="shared" si="53"/>
      </c>
      <c r="W79" s="89">
        <f t="shared" si="53"/>
      </c>
      <c r="X79" s="89">
        <f t="shared" si="53"/>
      </c>
      <c r="Y79" s="89">
        <f t="shared" si="53"/>
      </c>
      <c r="Z79" s="89">
        <f t="shared" si="53"/>
      </c>
      <c r="AA79" s="89">
        <f t="shared" si="53"/>
      </c>
      <c r="AB79" s="89">
        <f t="shared" si="53"/>
      </c>
      <c r="AC79" s="89">
        <f t="shared" si="53"/>
      </c>
      <c r="AD79" s="89">
        <f t="shared" si="53"/>
      </c>
      <c r="AE79" s="89">
        <f>IF(ISNUMBER(AE60),AE60,"")</f>
      </c>
      <c r="AF79" s="52"/>
      <c r="AG79" s="72" t="e">
        <f>AE79-F79</f>
        <v>#VALUE!</v>
      </c>
      <c r="AH79" s="52"/>
    </row>
    <row r="80" spans="1:34" ht="12.75">
      <c r="A80" s="8" t="s">
        <v>18</v>
      </c>
      <c r="B80" s="22"/>
      <c r="C80" s="34"/>
      <c r="D80" s="89"/>
      <c r="E80" s="100"/>
      <c r="F80" s="89"/>
      <c r="G80" s="89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89"/>
      <c r="X80" s="89"/>
      <c r="Y80" s="89"/>
      <c r="Z80" s="89"/>
      <c r="AA80" s="89"/>
      <c r="AB80" s="89"/>
      <c r="AC80" s="89"/>
      <c r="AD80" s="89"/>
      <c r="AE80" s="89"/>
      <c r="AF80" s="52"/>
      <c r="AG80" s="72"/>
      <c r="AH80" s="52"/>
    </row>
    <row r="81" spans="1:34" ht="12.75">
      <c r="A81" s="8" t="s">
        <v>44</v>
      </c>
      <c r="B81" s="22"/>
      <c r="D81" s="94"/>
      <c r="E81" s="101"/>
      <c r="F81" s="89">
        <f aca="true" t="shared" si="54" ref="F81:AD81">IF(ISNUMBER(F62),F62,"")</f>
      </c>
      <c r="G81" s="89">
        <f t="shared" si="54"/>
      </c>
      <c r="H81" s="89">
        <f t="shared" si="54"/>
      </c>
      <c r="I81" s="89">
        <f t="shared" si="54"/>
      </c>
      <c r="J81" s="89">
        <f t="shared" si="54"/>
      </c>
      <c r="K81" s="89">
        <f t="shared" si="54"/>
      </c>
      <c r="L81" s="89">
        <f t="shared" si="54"/>
      </c>
      <c r="M81" s="89">
        <f t="shared" si="54"/>
      </c>
      <c r="N81" s="89">
        <f t="shared" si="54"/>
      </c>
      <c r="O81" s="89">
        <f t="shared" si="54"/>
      </c>
      <c r="P81" s="89">
        <f t="shared" si="54"/>
      </c>
      <c r="Q81" s="89">
        <f t="shared" si="54"/>
      </c>
      <c r="R81" s="89">
        <f t="shared" si="54"/>
      </c>
      <c r="S81" s="89">
        <f t="shared" si="54"/>
      </c>
      <c r="T81" s="89">
        <f t="shared" si="54"/>
      </c>
      <c r="U81" s="89">
        <f t="shared" si="54"/>
      </c>
      <c r="V81" s="89">
        <f t="shared" si="54"/>
      </c>
      <c r="W81" s="89">
        <f t="shared" si="54"/>
      </c>
      <c r="X81" s="89">
        <f t="shared" si="54"/>
      </c>
      <c r="Y81" s="89">
        <f t="shared" si="54"/>
      </c>
      <c r="Z81" s="89">
        <f t="shared" si="54"/>
      </c>
      <c r="AA81" s="89">
        <f t="shared" si="54"/>
      </c>
      <c r="AB81" s="89">
        <f t="shared" si="54"/>
      </c>
      <c r="AC81" s="89">
        <f t="shared" si="54"/>
      </c>
      <c r="AD81" s="89">
        <f t="shared" si="54"/>
      </c>
      <c r="AE81" s="89">
        <f>IF(ISNUMBER(AE62),AE62,"")</f>
      </c>
      <c r="AF81" s="52"/>
      <c r="AG81" s="72" t="e">
        <f>AE81-F81</f>
        <v>#VALUE!</v>
      </c>
      <c r="AH81" s="52"/>
    </row>
    <row r="82" spans="1:34" ht="12.75">
      <c r="A82" s="8" t="s">
        <v>45</v>
      </c>
      <c r="B82" s="22"/>
      <c r="D82" s="94"/>
      <c r="E82" s="101"/>
      <c r="F82" s="89">
        <f aca="true" t="shared" si="55" ref="F82:AD82">IF(ISNUMBER(F63),F63,"")</f>
      </c>
      <c r="G82" s="89">
        <f t="shared" si="55"/>
      </c>
      <c r="H82" s="89">
        <f t="shared" si="55"/>
      </c>
      <c r="I82" s="89">
        <f t="shared" si="55"/>
      </c>
      <c r="J82" s="89">
        <f t="shared" si="55"/>
      </c>
      <c r="K82" s="89">
        <f t="shared" si="55"/>
      </c>
      <c r="L82" s="89">
        <f t="shared" si="55"/>
      </c>
      <c r="M82" s="89">
        <f t="shared" si="55"/>
      </c>
      <c r="N82" s="89">
        <f t="shared" si="55"/>
      </c>
      <c r="O82" s="89">
        <f t="shared" si="55"/>
      </c>
      <c r="P82" s="89">
        <f t="shared" si="55"/>
      </c>
      <c r="Q82" s="89">
        <f t="shared" si="55"/>
      </c>
      <c r="R82" s="89">
        <f t="shared" si="55"/>
      </c>
      <c r="S82" s="89">
        <f t="shared" si="55"/>
      </c>
      <c r="T82" s="89">
        <f t="shared" si="55"/>
      </c>
      <c r="U82" s="89">
        <f t="shared" si="55"/>
      </c>
      <c r="V82" s="89">
        <f t="shared" si="55"/>
      </c>
      <c r="W82" s="89">
        <f t="shared" si="55"/>
      </c>
      <c r="X82" s="89">
        <f t="shared" si="55"/>
      </c>
      <c r="Y82" s="89">
        <f t="shared" si="55"/>
      </c>
      <c r="Z82" s="89">
        <f t="shared" si="55"/>
      </c>
      <c r="AA82" s="89">
        <f t="shared" si="55"/>
      </c>
      <c r="AB82" s="89">
        <f t="shared" si="55"/>
      </c>
      <c r="AC82" s="89">
        <f t="shared" si="55"/>
      </c>
      <c r="AD82" s="89">
        <f t="shared" si="55"/>
      </c>
      <c r="AE82" s="89">
        <f>IF(ISNUMBER(AE63),AE63,"")</f>
      </c>
      <c r="AF82" s="52"/>
      <c r="AG82" s="72" t="e">
        <f>AE82-F82</f>
        <v>#VALUE!</v>
      </c>
      <c r="AH82" s="52"/>
    </row>
    <row r="83" spans="1:34" ht="12.75">
      <c r="A83" s="7" t="s">
        <v>3</v>
      </c>
      <c r="B83" s="20"/>
      <c r="C83" s="20"/>
      <c r="D83" s="94"/>
      <c r="E83" s="101"/>
      <c r="F83" s="89">
        <f aca="true" t="shared" si="56" ref="F83:AD83">IF(ISNUMBER(F64),F64,"")</f>
      </c>
      <c r="G83" s="89">
        <f t="shared" si="56"/>
      </c>
      <c r="H83" s="89">
        <f t="shared" si="56"/>
      </c>
      <c r="I83" s="89">
        <f t="shared" si="56"/>
      </c>
      <c r="J83" s="89">
        <f t="shared" si="56"/>
      </c>
      <c r="K83" s="89">
        <f t="shared" si="56"/>
      </c>
      <c r="L83" s="89">
        <f t="shared" si="56"/>
      </c>
      <c r="M83" s="89">
        <f t="shared" si="56"/>
      </c>
      <c r="N83" s="89">
        <f t="shared" si="56"/>
      </c>
      <c r="O83" s="89">
        <f t="shared" si="56"/>
      </c>
      <c r="P83" s="89">
        <f t="shared" si="56"/>
      </c>
      <c r="Q83" s="89">
        <f t="shared" si="56"/>
      </c>
      <c r="R83" s="89">
        <f t="shared" si="56"/>
      </c>
      <c r="S83" s="89">
        <f t="shared" si="56"/>
      </c>
      <c r="T83" s="89">
        <f t="shared" si="56"/>
      </c>
      <c r="U83" s="89">
        <f t="shared" si="56"/>
      </c>
      <c r="V83" s="89">
        <f t="shared" si="56"/>
      </c>
      <c r="W83" s="89">
        <f t="shared" si="56"/>
      </c>
      <c r="X83" s="89">
        <f t="shared" si="56"/>
      </c>
      <c r="Y83" s="89">
        <f t="shared" si="56"/>
      </c>
      <c r="Z83" s="89">
        <f t="shared" si="56"/>
      </c>
      <c r="AA83" s="89">
        <f t="shared" si="56"/>
      </c>
      <c r="AB83" s="89">
        <f t="shared" si="56"/>
      </c>
      <c r="AC83" s="89">
        <f t="shared" si="56"/>
      </c>
      <c r="AD83" s="89">
        <f t="shared" si="56"/>
      </c>
      <c r="AE83" s="89">
        <f>IF(ISNUMBER(AE64),AE64,"")</f>
      </c>
      <c r="AF83" s="52"/>
      <c r="AG83" s="72" t="e">
        <f>AE83-F83</f>
        <v>#VALUE!</v>
      </c>
      <c r="AH83" s="52"/>
    </row>
    <row r="84" spans="1:34" ht="12.75">
      <c r="A84" s="11" t="s">
        <v>5</v>
      </c>
      <c r="B84" s="23"/>
      <c r="C84" s="23"/>
      <c r="D84" s="94"/>
      <c r="E84" s="101"/>
      <c r="F84" s="89">
        <f>IF(ISNUMBER(F65),F65,"")</f>
      </c>
      <c r="G84" s="89">
        <f aca="true" t="shared" si="57" ref="G84:AE84">IF(ISNUMBER(G65),G65,"")</f>
      </c>
      <c r="H84" s="89">
        <f t="shared" si="57"/>
      </c>
      <c r="I84" s="89">
        <f t="shared" si="57"/>
      </c>
      <c r="J84" s="89">
        <f t="shared" si="57"/>
      </c>
      <c r="K84" s="89">
        <f t="shared" si="57"/>
      </c>
      <c r="L84" s="89">
        <f t="shared" si="57"/>
      </c>
      <c r="M84" s="89">
        <f t="shared" si="57"/>
      </c>
      <c r="N84" s="89">
        <f t="shared" si="57"/>
      </c>
      <c r="O84" s="89">
        <f t="shared" si="57"/>
      </c>
      <c r="P84" s="89">
        <f t="shared" si="57"/>
      </c>
      <c r="Q84" s="89">
        <f t="shared" si="57"/>
      </c>
      <c r="R84" s="89">
        <f t="shared" si="57"/>
      </c>
      <c r="S84" s="89">
        <f t="shared" si="57"/>
      </c>
      <c r="T84" s="89">
        <f t="shared" si="57"/>
      </c>
      <c r="U84" s="89">
        <f t="shared" si="57"/>
      </c>
      <c r="V84" s="89">
        <f t="shared" si="57"/>
      </c>
      <c r="W84" s="89">
        <f t="shared" si="57"/>
      </c>
      <c r="X84" s="89">
        <f t="shared" si="57"/>
      </c>
      <c r="Y84" s="89">
        <f t="shared" si="57"/>
      </c>
      <c r="Z84" s="89">
        <f t="shared" si="57"/>
      </c>
      <c r="AA84" s="89">
        <f t="shared" si="57"/>
      </c>
      <c r="AB84" s="89">
        <f t="shared" si="57"/>
      </c>
      <c r="AC84" s="89">
        <f t="shared" si="57"/>
      </c>
      <c r="AD84" s="89">
        <f t="shared" si="57"/>
      </c>
      <c r="AE84" s="89">
        <f t="shared" si="57"/>
      </c>
      <c r="AF84" s="52"/>
      <c r="AG84" s="72" t="e">
        <f>AE84-F84</f>
        <v>#VALUE!</v>
      </c>
      <c r="AH84" s="52"/>
    </row>
    <row r="85" spans="1:34" ht="12.75">
      <c r="A85" s="11" t="s">
        <v>6</v>
      </c>
      <c r="B85" s="23"/>
      <c r="C85" s="23"/>
      <c r="D85" s="94"/>
      <c r="E85" s="101"/>
      <c r="F85" s="89">
        <f aca="true" t="shared" si="58" ref="F85:AD85">IF(ISNUMBER(F66),F66,"")</f>
      </c>
      <c r="G85" s="89">
        <f t="shared" si="58"/>
      </c>
      <c r="H85" s="89">
        <f t="shared" si="58"/>
      </c>
      <c r="I85" s="89">
        <f t="shared" si="58"/>
      </c>
      <c r="J85" s="89">
        <f t="shared" si="58"/>
      </c>
      <c r="K85" s="89">
        <f t="shared" si="58"/>
      </c>
      <c r="L85" s="89">
        <f t="shared" si="58"/>
      </c>
      <c r="M85" s="89">
        <f t="shared" si="58"/>
      </c>
      <c r="N85" s="89">
        <f t="shared" si="58"/>
      </c>
      <c r="O85" s="89">
        <f t="shared" si="58"/>
      </c>
      <c r="P85" s="89">
        <f t="shared" si="58"/>
      </c>
      <c r="Q85" s="89">
        <f t="shared" si="58"/>
      </c>
      <c r="R85" s="89">
        <f t="shared" si="58"/>
      </c>
      <c r="S85" s="89">
        <f t="shared" si="58"/>
      </c>
      <c r="T85" s="89">
        <f t="shared" si="58"/>
      </c>
      <c r="U85" s="89">
        <f t="shared" si="58"/>
      </c>
      <c r="V85" s="89">
        <f t="shared" si="58"/>
      </c>
      <c r="W85" s="89">
        <f t="shared" si="58"/>
      </c>
      <c r="X85" s="89">
        <f t="shared" si="58"/>
      </c>
      <c r="Y85" s="89">
        <f t="shared" si="58"/>
      </c>
      <c r="Z85" s="89">
        <f t="shared" si="58"/>
      </c>
      <c r="AA85" s="89">
        <f t="shared" si="58"/>
      </c>
      <c r="AB85" s="89">
        <f t="shared" si="58"/>
      </c>
      <c r="AC85" s="89">
        <f t="shared" si="58"/>
      </c>
      <c r="AD85" s="89">
        <f t="shared" si="58"/>
      </c>
      <c r="AE85" s="89">
        <f>IF(ISNUMBER(AE66),AE66,"")</f>
      </c>
      <c r="AF85" s="52"/>
      <c r="AG85" s="72" t="e">
        <f>AE85-F85</f>
        <v>#VALUE!</v>
      </c>
      <c r="AH85" s="52"/>
    </row>
    <row r="86" spans="1:34" ht="12.75">
      <c r="A86" s="23"/>
      <c r="B86" s="23"/>
      <c r="C86" s="23"/>
      <c r="D86" s="94"/>
      <c r="E86" s="101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52"/>
      <c r="AG86" s="5"/>
      <c r="AH86" s="52"/>
    </row>
    <row r="87" spans="1:34" ht="12.75">
      <c r="A87" s="12" t="s">
        <v>1</v>
      </c>
      <c r="B87" s="12"/>
      <c r="C87" s="23"/>
      <c r="D87" s="94"/>
      <c r="E87" s="101"/>
      <c r="F87" s="87">
        <f>IF(ISNUMBER(SUM(F75:F79,F81:F85)),SUM(F75:F79,F81:F85),"")</f>
        <v>0</v>
      </c>
      <c r="G87" s="87">
        <f aca="true" t="shared" si="59" ref="G87:AE87">IF(ISNUMBER(SUM(G75:G79,G81:G85)),SUM(G75:G79,G81:G85),"")</f>
        <v>0</v>
      </c>
      <c r="H87" s="87">
        <f t="shared" si="59"/>
        <v>0</v>
      </c>
      <c r="I87" s="87">
        <f t="shared" si="59"/>
        <v>0</v>
      </c>
      <c r="J87" s="87">
        <f t="shared" si="59"/>
        <v>0</v>
      </c>
      <c r="K87" s="87">
        <f t="shared" si="59"/>
        <v>0</v>
      </c>
      <c r="L87" s="87">
        <f t="shared" si="59"/>
        <v>0</v>
      </c>
      <c r="M87" s="87">
        <f t="shared" si="59"/>
        <v>0</v>
      </c>
      <c r="N87" s="87">
        <f t="shared" si="59"/>
        <v>0</v>
      </c>
      <c r="O87" s="87">
        <f t="shared" si="59"/>
        <v>0</v>
      </c>
      <c r="P87" s="87">
        <f t="shared" si="59"/>
        <v>0</v>
      </c>
      <c r="Q87" s="87">
        <f t="shared" si="59"/>
        <v>0</v>
      </c>
      <c r="R87" s="87">
        <f t="shared" si="59"/>
        <v>0</v>
      </c>
      <c r="S87" s="87">
        <f t="shared" si="59"/>
        <v>0</v>
      </c>
      <c r="T87" s="87">
        <f t="shared" si="59"/>
        <v>0</v>
      </c>
      <c r="U87" s="87">
        <f t="shared" si="59"/>
        <v>0</v>
      </c>
      <c r="V87" s="87">
        <f t="shared" si="59"/>
        <v>0</v>
      </c>
      <c r="W87" s="87">
        <f t="shared" si="59"/>
        <v>0</v>
      </c>
      <c r="X87" s="87">
        <f t="shared" si="59"/>
        <v>0</v>
      </c>
      <c r="Y87" s="87">
        <f t="shared" si="59"/>
        <v>0</v>
      </c>
      <c r="Z87" s="87">
        <f t="shared" si="59"/>
        <v>0</v>
      </c>
      <c r="AA87" s="87">
        <f t="shared" si="59"/>
        <v>0</v>
      </c>
      <c r="AB87" s="87">
        <f t="shared" si="59"/>
        <v>0</v>
      </c>
      <c r="AC87" s="87">
        <f t="shared" si="59"/>
        <v>0</v>
      </c>
      <c r="AD87" s="87">
        <f t="shared" si="59"/>
        <v>0</v>
      </c>
      <c r="AE87" s="87">
        <f t="shared" si="59"/>
        <v>0</v>
      </c>
      <c r="AF87" s="52"/>
      <c r="AG87" s="72">
        <f>AE87-F87</f>
        <v>0</v>
      </c>
      <c r="AH87" s="52"/>
    </row>
    <row r="88" spans="1:34" ht="12.75">
      <c r="A88" s="13" t="s">
        <v>24</v>
      </c>
      <c r="B88" s="13"/>
      <c r="C88" s="23"/>
      <c r="D88" s="94"/>
      <c r="E88" s="101"/>
      <c r="F88" s="87">
        <f>IF(ISNUMBER(SUM(F81:F85)),SUM(F81:F85),"")</f>
        <v>0</v>
      </c>
      <c r="G88" s="87">
        <f aca="true" t="shared" si="60" ref="G88:AE88">IF(ISNUMBER(SUM(G81:G85)),SUM(G81:G85),"")</f>
        <v>0</v>
      </c>
      <c r="H88" s="87">
        <f t="shared" si="60"/>
        <v>0</v>
      </c>
      <c r="I88" s="87">
        <f t="shared" si="60"/>
        <v>0</v>
      </c>
      <c r="J88" s="87">
        <f t="shared" si="60"/>
        <v>0</v>
      </c>
      <c r="K88" s="87">
        <f t="shared" si="60"/>
        <v>0</v>
      </c>
      <c r="L88" s="87">
        <f t="shared" si="60"/>
        <v>0</v>
      </c>
      <c r="M88" s="87">
        <f t="shared" si="60"/>
        <v>0</v>
      </c>
      <c r="N88" s="87">
        <f t="shared" si="60"/>
        <v>0</v>
      </c>
      <c r="O88" s="87">
        <f t="shared" si="60"/>
        <v>0</v>
      </c>
      <c r="P88" s="87">
        <f t="shared" si="60"/>
        <v>0</v>
      </c>
      <c r="Q88" s="87">
        <f t="shared" si="60"/>
        <v>0</v>
      </c>
      <c r="R88" s="87">
        <f t="shared" si="60"/>
        <v>0</v>
      </c>
      <c r="S88" s="87">
        <f t="shared" si="60"/>
        <v>0</v>
      </c>
      <c r="T88" s="87">
        <f t="shared" si="60"/>
        <v>0</v>
      </c>
      <c r="U88" s="87">
        <f t="shared" si="60"/>
        <v>0</v>
      </c>
      <c r="V88" s="87">
        <f t="shared" si="60"/>
        <v>0</v>
      </c>
      <c r="W88" s="87">
        <f t="shared" si="60"/>
        <v>0</v>
      </c>
      <c r="X88" s="87">
        <f t="shared" si="60"/>
        <v>0</v>
      </c>
      <c r="Y88" s="87">
        <f t="shared" si="60"/>
        <v>0</v>
      </c>
      <c r="Z88" s="87">
        <f t="shared" si="60"/>
        <v>0</v>
      </c>
      <c r="AA88" s="87">
        <f t="shared" si="60"/>
        <v>0</v>
      </c>
      <c r="AB88" s="87">
        <f t="shared" si="60"/>
        <v>0</v>
      </c>
      <c r="AC88" s="87">
        <f t="shared" si="60"/>
        <v>0</v>
      </c>
      <c r="AD88" s="87">
        <f t="shared" si="60"/>
        <v>0</v>
      </c>
      <c r="AE88" s="87">
        <f t="shared" si="60"/>
        <v>0</v>
      </c>
      <c r="AF88" s="52"/>
      <c r="AG88" s="72">
        <f>AE88-F88</f>
        <v>0</v>
      </c>
      <c r="AH88" s="52"/>
    </row>
    <row r="89" spans="1:34" ht="12.75">
      <c r="A89" s="38"/>
      <c r="B89" s="38"/>
      <c r="C89" s="38"/>
      <c r="D89" s="38"/>
      <c r="E89" s="38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</row>
    <row r="90" spans="1:34" ht="69" customHeight="1">
      <c r="A90" s="3" t="s">
        <v>29</v>
      </c>
      <c r="B90" s="3"/>
      <c r="C90" s="126" t="s">
        <v>33</v>
      </c>
      <c r="D90" s="3"/>
      <c r="E90" s="39"/>
      <c r="F90" s="3"/>
      <c r="G90" s="3"/>
      <c r="AF90" s="52"/>
      <c r="AG90" s="93" t="s">
        <v>43</v>
      </c>
      <c r="AH90" s="52"/>
    </row>
    <row r="91" spans="1:34" ht="12.75">
      <c r="A91" s="76"/>
      <c r="B91" s="76"/>
      <c r="C91" s="127"/>
      <c r="E91" s="38"/>
      <c r="AF91" s="52"/>
      <c r="AG91" s="5"/>
      <c r="AH91" s="52"/>
    </row>
    <row r="92" spans="1:34" ht="12.75">
      <c r="A92" s="76"/>
      <c r="B92" s="76"/>
      <c r="C92" s="128"/>
      <c r="D92" s="3">
        <f>$D$14</f>
        <v>0</v>
      </c>
      <c r="E92" s="39"/>
      <c r="F92" s="3">
        <f>IF(ISNUMBER(D92+1),IF(D92+1&gt;=$C$14,"",D92+1),"")</f>
      </c>
      <c r="G92" s="3">
        <f aca="true" t="shared" si="61" ref="G92:AD92">IF(ISNUMBER(F92+1),IF(F92+1&gt;=$C$14,"",F92+1),"")</f>
      </c>
      <c r="H92" s="3">
        <f t="shared" si="61"/>
      </c>
      <c r="I92" s="3">
        <f t="shared" si="61"/>
      </c>
      <c r="J92" s="3">
        <f t="shared" si="61"/>
      </c>
      <c r="K92" s="3">
        <f t="shared" si="61"/>
      </c>
      <c r="L92" s="3">
        <f t="shared" si="61"/>
      </c>
      <c r="M92" s="3">
        <f t="shared" si="61"/>
      </c>
      <c r="N92" s="3">
        <f t="shared" si="61"/>
      </c>
      <c r="O92" s="3">
        <f t="shared" si="61"/>
      </c>
      <c r="P92" s="3">
        <f t="shared" si="61"/>
      </c>
      <c r="Q92" s="3">
        <f t="shared" si="61"/>
      </c>
      <c r="R92" s="3">
        <f t="shared" si="61"/>
      </c>
      <c r="S92" s="3">
        <f t="shared" si="61"/>
      </c>
      <c r="T92" s="3">
        <f t="shared" si="61"/>
      </c>
      <c r="U92" s="3">
        <f t="shared" si="61"/>
      </c>
      <c r="V92" s="3">
        <f t="shared" si="61"/>
      </c>
      <c r="W92" s="3">
        <f t="shared" si="61"/>
      </c>
      <c r="X92" s="3">
        <f t="shared" si="61"/>
      </c>
      <c r="Y92" s="3">
        <f t="shared" si="61"/>
      </c>
      <c r="Z92" s="3">
        <f t="shared" si="61"/>
      </c>
      <c r="AA92" s="3">
        <f t="shared" si="61"/>
      </c>
      <c r="AB92" s="3">
        <f t="shared" si="61"/>
      </c>
      <c r="AC92" s="3">
        <f t="shared" si="61"/>
      </c>
      <c r="AD92" s="3">
        <f t="shared" si="61"/>
      </c>
      <c r="AE92" s="83">
        <f>$C$14</f>
        <v>0</v>
      </c>
      <c r="AF92" s="52"/>
      <c r="AG92" s="5"/>
      <c r="AH92" s="52"/>
    </row>
    <row r="93" spans="1:34" ht="12.75">
      <c r="A93" s="7" t="s">
        <v>46</v>
      </c>
      <c r="B93" s="20"/>
      <c r="C93" s="129">
        <v>0.24</v>
      </c>
      <c r="D93" s="72">
        <f aca="true" t="shared" si="62" ref="D93:D100">IF(ISNUMBER(D75),D75*$C93,"")</f>
      </c>
      <c r="E93" s="68"/>
      <c r="F93" s="72">
        <f aca="true" t="shared" si="63" ref="F93:R93">IF(ISNUMBER(F75),F75*$C93,"")</f>
      </c>
      <c r="G93" s="72">
        <f t="shared" si="63"/>
      </c>
      <c r="H93" s="72">
        <f t="shared" si="63"/>
      </c>
      <c r="I93" s="72">
        <f t="shared" si="63"/>
      </c>
      <c r="J93" s="72">
        <f t="shared" si="63"/>
      </c>
      <c r="K93" s="72">
        <f t="shared" si="63"/>
      </c>
      <c r="L93" s="72">
        <f t="shared" si="63"/>
      </c>
      <c r="M93" s="72">
        <f t="shared" si="63"/>
      </c>
      <c r="N93" s="72">
        <f t="shared" si="63"/>
      </c>
      <c r="O93" s="72">
        <f t="shared" si="63"/>
      </c>
      <c r="P93" s="72">
        <f t="shared" si="63"/>
      </c>
      <c r="Q93" s="72">
        <f t="shared" si="63"/>
      </c>
      <c r="R93" s="72">
        <f t="shared" si="63"/>
      </c>
      <c r="S93" s="72">
        <f aca="true" t="shared" si="64" ref="S93:AB93">IF(ISNUMBER(S75),S75*$C93,"")</f>
      </c>
      <c r="T93" s="72">
        <f t="shared" si="64"/>
      </c>
      <c r="U93" s="72">
        <f t="shared" si="64"/>
      </c>
      <c r="V93" s="72">
        <f t="shared" si="64"/>
      </c>
      <c r="W93" s="72">
        <f t="shared" si="64"/>
      </c>
      <c r="X93" s="72">
        <f t="shared" si="64"/>
      </c>
      <c r="Y93" s="72">
        <f t="shared" si="64"/>
      </c>
      <c r="Z93" s="72">
        <f t="shared" si="64"/>
      </c>
      <c r="AA93" s="72">
        <f t="shared" si="64"/>
      </c>
      <c r="AB93" s="72">
        <f t="shared" si="64"/>
      </c>
      <c r="AC93" s="72">
        <f aca="true" t="shared" si="65" ref="AC93:AE103">IF(ISNUMBER(AC75),AC75*$C93,"")</f>
      </c>
      <c r="AD93" s="72">
        <f t="shared" si="65"/>
      </c>
      <c r="AE93" s="72">
        <f t="shared" si="65"/>
        <v>0</v>
      </c>
      <c r="AF93" s="52"/>
      <c r="AG93" s="72" t="e">
        <f>AE93-F93</f>
        <v>#VALUE!</v>
      </c>
      <c r="AH93" s="52"/>
    </row>
    <row r="94" spans="1:34" ht="12.75">
      <c r="A94" s="7" t="s">
        <v>52</v>
      </c>
      <c r="B94" s="20"/>
      <c r="C94" s="129">
        <v>0.86</v>
      </c>
      <c r="D94" s="72">
        <f t="shared" si="62"/>
      </c>
      <c r="E94" s="68"/>
      <c r="F94" s="72">
        <f aca="true" t="shared" si="66" ref="F94:R97">IF(ISNUMBER(F76),F76*$C94,"")</f>
      </c>
      <c r="G94" s="72">
        <f t="shared" si="66"/>
      </c>
      <c r="H94" s="72">
        <f t="shared" si="66"/>
      </c>
      <c r="I94" s="72">
        <f t="shared" si="66"/>
      </c>
      <c r="J94" s="72">
        <f t="shared" si="66"/>
      </c>
      <c r="K94" s="72">
        <f t="shared" si="66"/>
      </c>
      <c r="L94" s="72">
        <f t="shared" si="66"/>
      </c>
      <c r="M94" s="72">
        <f t="shared" si="66"/>
      </c>
      <c r="N94" s="72">
        <f t="shared" si="66"/>
      </c>
      <c r="O94" s="72">
        <f t="shared" si="66"/>
      </c>
      <c r="P94" s="72">
        <f t="shared" si="66"/>
      </c>
      <c r="Q94" s="72">
        <f t="shared" si="66"/>
      </c>
      <c r="R94" s="72">
        <f t="shared" si="66"/>
      </c>
      <c r="S94" s="72">
        <f aca="true" t="shared" si="67" ref="S94:AB97">IF(ISNUMBER(S76),S76*$C94,"")</f>
      </c>
      <c r="T94" s="72">
        <f t="shared" si="67"/>
      </c>
      <c r="U94" s="72">
        <f t="shared" si="67"/>
      </c>
      <c r="V94" s="72">
        <f t="shared" si="67"/>
      </c>
      <c r="W94" s="72">
        <f t="shared" si="67"/>
      </c>
      <c r="X94" s="72">
        <f t="shared" si="67"/>
      </c>
      <c r="Y94" s="72">
        <f t="shared" si="67"/>
      </c>
      <c r="Z94" s="72">
        <f t="shared" si="67"/>
      </c>
      <c r="AA94" s="72">
        <f t="shared" si="67"/>
      </c>
      <c r="AB94" s="72">
        <f t="shared" si="67"/>
      </c>
      <c r="AC94" s="72">
        <f t="shared" si="65"/>
      </c>
      <c r="AD94" s="72">
        <f t="shared" si="65"/>
      </c>
      <c r="AE94" s="72">
        <f t="shared" si="65"/>
        <v>0</v>
      </c>
      <c r="AF94" s="52"/>
      <c r="AG94" s="72" t="e">
        <f>AE94-F94</f>
        <v>#VALUE!</v>
      </c>
      <c r="AH94" s="52"/>
    </row>
    <row r="95" spans="1:34" ht="12.75">
      <c r="A95" s="7" t="s">
        <v>53</v>
      </c>
      <c r="B95" s="20"/>
      <c r="C95" s="129">
        <v>0.97</v>
      </c>
      <c r="D95" s="72">
        <f t="shared" si="62"/>
      </c>
      <c r="E95" s="68"/>
      <c r="F95" s="72">
        <f t="shared" si="66"/>
      </c>
      <c r="G95" s="72">
        <f t="shared" si="66"/>
      </c>
      <c r="H95" s="72">
        <f t="shared" si="66"/>
      </c>
      <c r="I95" s="72">
        <f t="shared" si="66"/>
      </c>
      <c r="J95" s="72">
        <f t="shared" si="66"/>
      </c>
      <c r="K95" s="72">
        <f t="shared" si="66"/>
      </c>
      <c r="L95" s="72">
        <f t="shared" si="66"/>
      </c>
      <c r="M95" s="72">
        <f t="shared" si="66"/>
      </c>
      <c r="N95" s="72">
        <f t="shared" si="66"/>
      </c>
      <c r="O95" s="72">
        <f t="shared" si="66"/>
      </c>
      <c r="P95" s="72">
        <f t="shared" si="66"/>
      </c>
      <c r="Q95" s="72">
        <f t="shared" si="66"/>
      </c>
      <c r="R95" s="72">
        <f t="shared" si="66"/>
      </c>
      <c r="S95" s="72">
        <f t="shared" si="67"/>
      </c>
      <c r="T95" s="72">
        <f t="shared" si="67"/>
      </c>
      <c r="U95" s="72">
        <f t="shared" si="67"/>
      </c>
      <c r="V95" s="72">
        <f t="shared" si="67"/>
      </c>
      <c r="W95" s="72">
        <f t="shared" si="67"/>
      </c>
      <c r="X95" s="72">
        <f t="shared" si="67"/>
      </c>
      <c r="Y95" s="72">
        <f t="shared" si="67"/>
      </c>
      <c r="Z95" s="72">
        <f t="shared" si="67"/>
      </c>
      <c r="AA95" s="72">
        <f t="shared" si="67"/>
      </c>
      <c r="AB95" s="72">
        <f t="shared" si="67"/>
      </c>
      <c r="AC95" s="72">
        <f t="shared" si="65"/>
      </c>
      <c r="AD95" s="72">
        <f t="shared" si="65"/>
      </c>
      <c r="AE95" s="72">
        <f t="shared" si="65"/>
        <v>0</v>
      </c>
      <c r="AF95" s="52"/>
      <c r="AG95" s="72" t="e">
        <f>AE95-F95</f>
        <v>#VALUE!</v>
      </c>
      <c r="AH95" s="52"/>
    </row>
    <row r="96" spans="1:34" ht="12.75">
      <c r="A96" s="10" t="s">
        <v>4</v>
      </c>
      <c r="B96" s="21"/>
      <c r="C96" s="129">
        <v>0.04</v>
      </c>
      <c r="D96" s="72">
        <f t="shared" si="62"/>
      </c>
      <c r="E96" s="68"/>
      <c r="F96" s="72">
        <f aca="true" t="shared" si="68" ref="F96:R96">IF(ISNUMBER(F78),F78*$C96,"")</f>
      </c>
      <c r="G96" s="72">
        <f t="shared" si="68"/>
      </c>
      <c r="H96" s="72">
        <f t="shared" si="68"/>
      </c>
      <c r="I96" s="72">
        <f t="shared" si="68"/>
      </c>
      <c r="J96" s="72">
        <f t="shared" si="68"/>
      </c>
      <c r="K96" s="72">
        <f t="shared" si="68"/>
      </c>
      <c r="L96" s="72">
        <f t="shared" si="68"/>
      </c>
      <c r="M96" s="72">
        <f t="shared" si="68"/>
      </c>
      <c r="N96" s="72">
        <f t="shared" si="68"/>
      </c>
      <c r="O96" s="72">
        <f t="shared" si="68"/>
      </c>
      <c r="P96" s="72">
        <f t="shared" si="68"/>
      </c>
      <c r="Q96" s="72">
        <f t="shared" si="68"/>
      </c>
      <c r="R96" s="72">
        <f t="shared" si="68"/>
      </c>
      <c r="S96" s="72">
        <f aca="true" t="shared" si="69" ref="S96:AB96">IF(ISNUMBER(S78),S78*$C96,"")</f>
      </c>
      <c r="T96" s="72">
        <f t="shared" si="69"/>
      </c>
      <c r="U96" s="72">
        <f t="shared" si="69"/>
      </c>
      <c r="V96" s="72">
        <f t="shared" si="69"/>
      </c>
      <c r="W96" s="72">
        <f t="shared" si="69"/>
      </c>
      <c r="X96" s="72">
        <f t="shared" si="69"/>
      </c>
      <c r="Y96" s="72">
        <f t="shared" si="69"/>
      </c>
      <c r="Z96" s="72">
        <f t="shared" si="69"/>
      </c>
      <c r="AA96" s="72">
        <f t="shared" si="69"/>
      </c>
      <c r="AB96" s="72">
        <f t="shared" si="69"/>
      </c>
      <c r="AC96" s="72">
        <f t="shared" si="65"/>
      </c>
      <c r="AD96" s="72">
        <f t="shared" si="65"/>
      </c>
      <c r="AE96" s="72">
        <f t="shared" si="65"/>
        <v>0</v>
      </c>
      <c r="AF96" s="52"/>
      <c r="AG96" s="72" t="e">
        <f>AE96-F96</f>
        <v>#VALUE!</v>
      </c>
      <c r="AH96" s="52"/>
    </row>
    <row r="97" spans="1:34" ht="12.75">
      <c r="A97" s="10" t="s">
        <v>49</v>
      </c>
      <c r="B97" s="20"/>
      <c r="C97" s="129">
        <v>0.99</v>
      </c>
      <c r="D97" s="72">
        <f t="shared" si="62"/>
      </c>
      <c r="E97" s="68"/>
      <c r="F97" s="72">
        <f t="shared" si="66"/>
      </c>
      <c r="G97" s="72">
        <f t="shared" si="66"/>
      </c>
      <c r="H97" s="72">
        <f t="shared" si="66"/>
      </c>
      <c r="I97" s="72">
        <f t="shared" si="66"/>
      </c>
      <c r="J97" s="72">
        <f t="shared" si="66"/>
      </c>
      <c r="K97" s="72">
        <f t="shared" si="66"/>
      </c>
      <c r="L97" s="72">
        <f t="shared" si="66"/>
      </c>
      <c r="M97" s="72">
        <f t="shared" si="66"/>
      </c>
      <c r="N97" s="72">
        <f t="shared" si="66"/>
      </c>
      <c r="O97" s="72">
        <f t="shared" si="66"/>
      </c>
      <c r="P97" s="72">
        <f t="shared" si="66"/>
      </c>
      <c r="Q97" s="72">
        <f t="shared" si="66"/>
      </c>
      <c r="R97" s="72">
        <f t="shared" si="66"/>
      </c>
      <c r="S97" s="72">
        <f t="shared" si="67"/>
      </c>
      <c r="T97" s="72">
        <f t="shared" si="67"/>
      </c>
      <c r="U97" s="72">
        <f t="shared" si="67"/>
      </c>
      <c r="V97" s="72">
        <f t="shared" si="67"/>
      </c>
      <c r="W97" s="72">
        <f t="shared" si="67"/>
      </c>
      <c r="X97" s="72">
        <f t="shared" si="67"/>
      </c>
      <c r="Y97" s="72">
        <f t="shared" si="67"/>
      </c>
      <c r="Z97" s="72">
        <f t="shared" si="67"/>
      </c>
      <c r="AA97" s="72">
        <f t="shared" si="67"/>
      </c>
      <c r="AB97" s="72">
        <f t="shared" si="67"/>
      </c>
      <c r="AC97" s="72">
        <f t="shared" si="65"/>
      </c>
      <c r="AD97" s="72">
        <f t="shared" si="65"/>
      </c>
      <c r="AE97" s="72">
        <f t="shared" si="65"/>
      </c>
      <c r="AF97" s="52"/>
      <c r="AG97" s="72" t="e">
        <f>AE97-F97</f>
        <v>#VALUE!</v>
      </c>
      <c r="AH97" s="52"/>
    </row>
    <row r="98" spans="1:34" ht="12.75">
      <c r="A98" s="8" t="s">
        <v>18</v>
      </c>
      <c r="B98" s="22"/>
      <c r="C98" s="130"/>
      <c r="D98" s="72">
        <f t="shared" si="62"/>
      </c>
      <c r="E98" s="68"/>
      <c r="F98" s="72">
        <f aca="true" t="shared" si="70" ref="F98:R98">IF(ISNUMBER(F80),F80*$C98,"")</f>
      </c>
      <c r="G98" s="72">
        <f t="shared" si="70"/>
      </c>
      <c r="H98" s="72">
        <f t="shared" si="70"/>
      </c>
      <c r="I98" s="72">
        <f t="shared" si="70"/>
      </c>
      <c r="J98" s="72">
        <f t="shared" si="70"/>
      </c>
      <c r="K98" s="72">
        <f t="shared" si="70"/>
      </c>
      <c r="L98" s="72">
        <f t="shared" si="70"/>
      </c>
      <c r="M98" s="72">
        <f t="shared" si="70"/>
      </c>
      <c r="N98" s="72">
        <f t="shared" si="70"/>
      </c>
      <c r="O98" s="72">
        <f t="shared" si="70"/>
      </c>
      <c r="P98" s="72">
        <f t="shared" si="70"/>
      </c>
      <c r="Q98" s="72">
        <f t="shared" si="70"/>
      </c>
      <c r="R98" s="72">
        <f t="shared" si="70"/>
      </c>
      <c r="S98" s="72">
        <f aca="true" t="shared" si="71" ref="S98:AB98">IF(ISNUMBER(S80),S80*$C98,"")</f>
      </c>
      <c r="T98" s="72">
        <f t="shared" si="71"/>
      </c>
      <c r="U98" s="72">
        <f t="shared" si="71"/>
      </c>
      <c r="V98" s="72">
        <f t="shared" si="71"/>
      </c>
      <c r="W98" s="72">
        <f t="shared" si="71"/>
      </c>
      <c r="X98" s="72">
        <f t="shared" si="71"/>
      </c>
      <c r="Y98" s="72">
        <f t="shared" si="71"/>
      </c>
      <c r="Z98" s="72">
        <f t="shared" si="71"/>
      </c>
      <c r="AA98" s="72">
        <f t="shared" si="71"/>
      </c>
      <c r="AB98" s="72">
        <f t="shared" si="71"/>
      </c>
      <c r="AC98" s="72">
        <f t="shared" si="65"/>
      </c>
      <c r="AD98" s="72">
        <f t="shared" si="65"/>
      </c>
      <c r="AE98" s="72">
        <f t="shared" si="65"/>
      </c>
      <c r="AF98" s="52"/>
      <c r="AG98" s="72"/>
      <c r="AH98" s="52"/>
    </row>
    <row r="99" spans="1:34" ht="12.75">
      <c r="A99" s="8" t="s">
        <v>44</v>
      </c>
      <c r="B99" s="22"/>
      <c r="C99" s="124">
        <v>21</v>
      </c>
      <c r="D99" s="95">
        <f t="shared" si="62"/>
      </c>
      <c r="E99" s="102"/>
      <c r="F99" s="72">
        <f aca="true" t="shared" si="72" ref="F99:R100">IF(ISNUMBER(F81),F81*$C99,"")</f>
      </c>
      <c r="G99" s="72">
        <f t="shared" si="72"/>
      </c>
      <c r="H99" s="72">
        <f t="shared" si="72"/>
      </c>
      <c r="I99" s="72">
        <f t="shared" si="72"/>
      </c>
      <c r="J99" s="72">
        <f t="shared" si="72"/>
      </c>
      <c r="K99" s="72">
        <f t="shared" si="72"/>
      </c>
      <c r="L99" s="72">
        <f t="shared" si="72"/>
      </c>
      <c r="M99" s="72">
        <f t="shared" si="72"/>
      </c>
      <c r="N99" s="72">
        <f t="shared" si="72"/>
      </c>
      <c r="O99" s="72">
        <f t="shared" si="72"/>
      </c>
      <c r="P99" s="72">
        <f t="shared" si="72"/>
      </c>
      <c r="Q99" s="72">
        <f t="shared" si="72"/>
      </c>
      <c r="R99" s="72">
        <f t="shared" si="72"/>
      </c>
      <c r="S99" s="72">
        <f aca="true" t="shared" si="73" ref="S99:AB100">IF(ISNUMBER(S81),S81*$C99,"")</f>
      </c>
      <c r="T99" s="72">
        <f t="shared" si="73"/>
      </c>
      <c r="U99" s="72">
        <f t="shared" si="73"/>
      </c>
      <c r="V99" s="72">
        <f t="shared" si="73"/>
      </c>
      <c r="W99" s="72">
        <f t="shared" si="73"/>
      </c>
      <c r="X99" s="72">
        <f t="shared" si="73"/>
      </c>
      <c r="Y99" s="72">
        <f t="shared" si="73"/>
      </c>
      <c r="Z99" s="72">
        <f t="shared" si="73"/>
      </c>
      <c r="AA99" s="72">
        <f t="shared" si="73"/>
      </c>
      <c r="AB99" s="72">
        <f t="shared" si="73"/>
      </c>
      <c r="AC99" s="72">
        <f t="shared" si="65"/>
      </c>
      <c r="AD99" s="72">
        <f t="shared" si="65"/>
      </c>
      <c r="AE99" s="72">
        <f t="shared" si="65"/>
      </c>
      <c r="AF99" s="52"/>
      <c r="AG99" s="72" t="e">
        <f>AE99-F99</f>
        <v>#VALUE!</v>
      </c>
      <c r="AH99" s="52"/>
    </row>
    <row r="100" spans="1:34" ht="12.75">
      <c r="A100" s="8" t="s">
        <v>45</v>
      </c>
      <c r="B100" s="20"/>
      <c r="C100" s="124">
        <v>20.74</v>
      </c>
      <c r="D100" s="72">
        <f t="shared" si="62"/>
      </c>
      <c r="E100" s="68"/>
      <c r="F100" s="72">
        <f t="shared" si="72"/>
      </c>
      <c r="G100" s="72">
        <f t="shared" si="72"/>
      </c>
      <c r="H100" s="72">
        <f t="shared" si="72"/>
      </c>
      <c r="I100" s="72">
        <f t="shared" si="72"/>
      </c>
      <c r="J100" s="72">
        <f t="shared" si="72"/>
      </c>
      <c r="K100" s="72">
        <f t="shared" si="72"/>
      </c>
      <c r="L100" s="72">
        <f t="shared" si="72"/>
      </c>
      <c r="M100" s="72">
        <f t="shared" si="72"/>
      </c>
      <c r="N100" s="72">
        <f t="shared" si="72"/>
      </c>
      <c r="O100" s="72">
        <f t="shared" si="72"/>
      </c>
      <c r="P100" s="72">
        <f t="shared" si="72"/>
      </c>
      <c r="Q100" s="72">
        <f t="shared" si="72"/>
      </c>
      <c r="R100" s="72">
        <f t="shared" si="72"/>
      </c>
      <c r="S100" s="72">
        <f t="shared" si="73"/>
      </c>
      <c r="T100" s="72">
        <f t="shared" si="73"/>
      </c>
      <c r="U100" s="72">
        <f t="shared" si="73"/>
      </c>
      <c r="V100" s="72">
        <f t="shared" si="73"/>
      </c>
      <c r="W100" s="72">
        <f t="shared" si="73"/>
      </c>
      <c r="X100" s="72">
        <f t="shared" si="73"/>
      </c>
      <c r="Y100" s="72">
        <f t="shared" si="73"/>
      </c>
      <c r="Z100" s="72">
        <f t="shared" si="73"/>
      </c>
      <c r="AA100" s="72">
        <f t="shared" si="73"/>
      </c>
      <c r="AB100" s="72">
        <f t="shared" si="73"/>
      </c>
      <c r="AC100" s="72">
        <f t="shared" si="65"/>
      </c>
      <c r="AD100" s="72">
        <f t="shared" si="65"/>
      </c>
      <c r="AE100" s="72">
        <f t="shared" si="65"/>
      </c>
      <c r="AF100" s="52"/>
      <c r="AG100" s="72" t="e">
        <f>AE100-F100</f>
        <v>#VALUE!</v>
      </c>
      <c r="AH100" s="52"/>
    </row>
    <row r="101" spans="1:34" ht="12.75">
      <c r="A101" s="7" t="s">
        <v>3</v>
      </c>
      <c r="B101" s="20"/>
      <c r="C101" s="129">
        <v>0.58</v>
      </c>
      <c r="D101" s="95"/>
      <c r="E101" s="102"/>
      <c r="F101" s="72">
        <f aca="true" t="shared" si="74" ref="F101:R101">IF(ISNUMBER(F83),F83*$C101,"")</f>
      </c>
      <c r="G101" s="72">
        <f t="shared" si="74"/>
      </c>
      <c r="H101" s="72">
        <f t="shared" si="74"/>
      </c>
      <c r="I101" s="72">
        <f t="shared" si="74"/>
      </c>
      <c r="J101" s="72">
        <f t="shared" si="74"/>
      </c>
      <c r="K101" s="72">
        <f t="shared" si="74"/>
      </c>
      <c r="L101" s="72">
        <f t="shared" si="74"/>
      </c>
      <c r="M101" s="72">
        <f t="shared" si="74"/>
      </c>
      <c r="N101" s="72">
        <f t="shared" si="74"/>
      </c>
      <c r="O101" s="72">
        <f t="shared" si="74"/>
      </c>
      <c r="P101" s="72">
        <f t="shared" si="74"/>
      </c>
      <c r="Q101" s="72">
        <f t="shared" si="74"/>
      </c>
      <c r="R101" s="72">
        <f t="shared" si="74"/>
      </c>
      <c r="S101" s="72">
        <f aca="true" t="shared" si="75" ref="S101:AB101">IF(ISNUMBER(S83),S83*$C101,"")</f>
      </c>
      <c r="T101" s="72">
        <f t="shared" si="75"/>
      </c>
      <c r="U101" s="72">
        <f t="shared" si="75"/>
      </c>
      <c r="V101" s="72">
        <f t="shared" si="75"/>
      </c>
      <c r="W101" s="72">
        <f t="shared" si="75"/>
      </c>
      <c r="X101" s="72">
        <f t="shared" si="75"/>
      </c>
      <c r="Y101" s="72">
        <f t="shared" si="75"/>
      </c>
      <c r="Z101" s="72">
        <f t="shared" si="75"/>
      </c>
      <c r="AA101" s="72">
        <f t="shared" si="75"/>
      </c>
      <c r="AB101" s="72">
        <f t="shared" si="75"/>
      </c>
      <c r="AC101" s="72">
        <f t="shared" si="65"/>
      </c>
      <c r="AD101" s="72">
        <f t="shared" si="65"/>
      </c>
      <c r="AE101" s="72">
        <f t="shared" si="65"/>
      </c>
      <c r="AF101" s="52"/>
      <c r="AG101" s="72" t="e">
        <f>AE101-F101</f>
        <v>#VALUE!</v>
      </c>
      <c r="AH101" s="52"/>
    </row>
    <row r="102" spans="1:34" ht="12.75">
      <c r="A102" s="11" t="s">
        <v>5</v>
      </c>
      <c r="B102" s="23"/>
      <c r="C102" s="124">
        <v>9.09</v>
      </c>
      <c r="D102" s="95"/>
      <c r="E102" s="102"/>
      <c r="F102" s="72">
        <f aca="true" t="shared" si="76" ref="F102:R102">IF(ISNUMBER(F84),F84*$C102,"")</f>
      </c>
      <c r="G102" s="72">
        <f t="shared" si="76"/>
      </c>
      <c r="H102" s="72">
        <f t="shared" si="76"/>
      </c>
      <c r="I102" s="72">
        <f t="shared" si="76"/>
      </c>
      <c r="J102" s="72">
        <f t="shared" si="76"/>
      </c>
      <c r="K102" s="72">
        <f t="shared" si="76"/>
      </c>
      <c r="L102" s="72">
        <f t="shared" si="76"/>
      </c>
      <c r="M102" s="72">
        <f t="shared" si="76"/>
      </c>
      <c r="N102" s="72">
        <f t="shared" si="76"/>
      </c>
      <c r="O102" s="72">
        <f t="shared" si="76"/>
      </c>
      <c r="P102" s="72">
        <f t="shared" si="76"/>
      </c>
      <c r="Q102" s="72">
        <f t="shared" si="76"/>
      </c>
      <c r="R102" s="72">
        <f t="shared" si="76"/>
      </c>
      <c r="S102" s="72">
        <f aca="true" t="shared" si="77" ref="S102:AB102">IF(ISNUMBER(S84),S84*$C102,"")</f>
      </c>
      <c r="T102" s="72">
        <f t="shared" si="77"/>
      </c>
      <c r="U102" s="72">
        <f t="shared" si="77"/>
      </c>
      <c r="V102" s="72">
        <f t="shared" si="77"/>
      </c>
      <c r="W102" s="72">
        <f t="shared" si="77"/>
      </c>
      <c r="X102" s="72">
        <f t="shared" si="77"/>
      </c>
      <c r="Y102" s="72">
        <f t="shared" si="77"/>
      </c>
      <c r="Z102" s="72">
        <f t="shared" si="77"/>
      </c>
      <c r="AA102" s="72">
        <f t="shared" si="77"/>
      </c>
      <c r="AB102" s="72">
        <f t="shared" si="77"/>
      </c>
      <c r="AC102" s="72">
        <f t="shared" si="65"/>
      </c>
      <c r="AD102" s="72">
        <f t="shared" si="65"/>
      </c>
      <c r="AE102" s="72">
        <f t="shared" si="65"/>
      </c>
      <c r="AF102" s="52"/>
      <c r="AG102" s="72" t="e">
        <f>AE102-F102</f>
        <v>#VALUE!</v>
      </c>
      <c r="AH102" s="52"/>
    </row>
    <row r="103" spans="1:34" ht="12.75">
      <c r="A103" s="11" t="s">
        <v>6</v>
      </c>
      <c r="B103" s="23"/>
      <c r="C103" s="124">
        <v>4.95</v>
      </c>
      <c r="D103" s="95"/>
      <c r="E103" s="102"/>
      <c r="F103" s="72">
        <f aca="true" t="shared" si="78" ref="F103:R103">IF(ISNUMBER(F85),F85*$C103,"")</f>
      </c>
      <c r="G103" s="72">
        <f t="shared" si="78"/>
      </c>
      <c r="H103" s="72">
        <f t="shared" si="78"/>
      </c>
      <c r="I103" s="72">
        <f t="shared" si="78"/>
      </c>
      <c r="J103" s="72">
        <f t="shared" si="78"/>
      </c>
      <c r="K103" s="72">
        <f t="shared" si="78"/>
      </c>
      <c r="L103" s="72">
        <f t="shared" si="78"/>
      </c>
      <c r="M103" s="72">
        <f t="shared" si="78"/>
      </c>
      <c r="N103" s="72">
        <f t="shared" si="78"/>
      </c>
      <c r="O103" s="72">
        <f t="shared" si="78"/>
      </c>
      <c r="P103" s="72">
        <f t="shared" si="78"/>
      </c>
      <c r="Q103" s="72">
        <f t="shared" si="78"/>
      </c>
      <c r="R103" s="72">
        <f t="shared" si="78"/>
      </c>
      <c r="S103" s="72">
        <f aca="true" t="shared" si="79" ref="S103:AB103">IF(ISNUMBER(S85),S85*$C103,"")</f>
      </c>
      <c r="T103" s="72">
        <f t="shared" si="79"/>
      </c>
      <c r="U103" s="72">
        <f t="shared" si="79"/>
      </c>
      <c r="V103" s="72">
        <f t="shared" si="79"/>
      </c>
      <c r="W103" s="72">
        <f t="shared" si="79"/>
      </c>
      <c r="X103" s="72">
        <f t="shared" si="79"/>
      </c>
      <c r="Y103" s="72">
        <f t="shared" si="79"/>
      </c>
      <c r="Z103" s="72">
        <f t="shared" si="79"/>
      </c>
      <c r="AA103" s="72">
        <f t="shared" si="79"/>
      </c>
      <c r="AB103" s="72">
        <f t="shared" si="79"/>
      </c>
      <c r="AC103" s="72">
        <f t="shared" si="65"/>
      </c>
      <c r="AD103" s="72">
        <f t="shared" si="65"/>
      </c>
      <c r="AE103" s="72">
        <f t="shared" si="65"/>
      </c>
      <c r="AF103" s="52"/>
      <c r="AG103" s="72" t="e">
        <f>AE103-F103</f>
        <v>#VALUE!</v>
      </c>
      <c r="AH103" s="52"/>
    </row>
    <row r="104" spans="1:34" ht="12.75">
      <c r="A104" s="23"/>
      <c r="B104" s="23"/>
      <c r="C104" s="78"/>
      <c r="D104" s="95"/>
      <c r="E104" s="10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52"/>
      <c r="AG104" s="5"/>
      <c r="AH104" s="52"/>
    </row>
    <row r="105" spans="1:34" ht="12.75">
      <c r="A105" s="12" t="s">
        <v>1</v>
      </c>
      <c r="B105" s="12"/>
      <c r="C105" s="78"/>
      <c r="D105" s="95"/>
      <c r="E105" s="102"/>
      <c r="F105" s="72">
        <f aca="true" t="shared" si="80" ref="F105:R105">IF(ISNUMBER(F92),SUM(F93:F103),"")</f>
      </c>
      <c r="G105" s="72">
        <f t="shared" si="80"/>
      </c>
      <c r="H105" s="72">
        <f t="shared" si="80"/>
      </c>
      <c r="I105" s="72">
        <f t="shared" si="80"/>
      </c>
      <c r="J105" s="72">
        <f t="shared" si="80"/>
      </c>
      <c r="K105" s="72">
        <f t="shared" si="80"/>
      </c>
      <c r="L105" s="72">
        <f t="shared" si="80"/>
      </c>
      <c r="M105" s="72">
        <f t="shared" si="80"/>
      </c>
      <c r="N105" s="72">
        <f t="shared" si="80"/>
      </c>
      <c r="O105" s="72">
        <f t="shared" si="80"/>
      </c>
      <c r="P105" s="72">
        <f t="shared" si="80"/>
      </c>
      <c r="Q105" s="72">
        <f t="shared" si="80"/>
      </c>
      <c r="R105" s="72">
        <f t="shared" si="80"/>
      </c>
      <c r="S105" s="72">
        <f aca="true" t="shared" si="81" ref="S105:AB105">IF(ISNUMBER(S92),SUM(S93:S103),"")</f>
      </c>
      <c r="T105" s="72">
        <f t="shared" si="81"/>
      </c>
      <c r="U105" s="72">
        <f t="shared" si="81"/>
      </c>
      <c r="V105" s="72">
        <f t="shared" si="81"/>
      </c>
      <c r="W105" s="72">
        <f t="shared" si="81"/>
      </c>
      <c r="X105" s="72">
        <f t="shared" si="81"/>
      </c>
      <c r="Y105" s="72">
        <f t="shared" si="81"/>
      </c>
      <c r="Z105" s="72">
        <f t="shared" si="81"/>
      </c>
      <c r="AA105" s="72">
        <f t="shared" si="81"/>
      </c>
      <c r="AB105" s="72">
        <f t="shared" si="81"/>
      </c>
      <c r="AC105" s="72">
        <f>IF(ISNUMBER(AC92),SUM(AC93:AC103),"")</f>
      </c>
      <c r="AD105" s="72">
        <f>IF(ISNUMBER(AD92),SUM(AD93:AD103),"")</f>
      </c>
      <c r="AE105" s="72">
        <f>IF(ISNUMBER(AE92),SUM(AE93:AE103),"")</f>
        <v>0</v>
      </c>
      <c r="AF105" s="52"/>
      <c r="AG105" s="72" t="e">
        <f>AE105-F105</f>
        <v>#VALUE!</v>
      </c>
      <c r="AH105" s="52"/>
    </row>
    <row r="106" spans="1:34" ht="12.75">
      <c r="A106" s="13" t="s">
        <v>24</v>
      </c>
      <c r="B106" s="13"/>
      <c r="C106" s="78"/>
      <c r="D106" s="95"/>
      <c r="E106" s="102"/>
      <c r="F106" s="72">
        <f aca="true" t="shared" si="82" ref="F106:R106">IF(ISNUMBER(F92),SUM(F99:F103),"")</f>
      </c>
      <c r="G106" s="72">
        <f t="shared" si="82"/>
      </c>
      <c r="H106" s="72">
        <f t="shared" si="82"/>
      </c>
      <c r="I106" s="72">
        <f t="shared" si="82"/>
      </c>
      <c r="J106" s="72">
        <f t="shared" si="82"/>
      </c>
      <c r="K106" s="72">
        <f t="shared" si="82"/>
      </c>
      <c r="L106" s="72">
        <f t="shared" si="82"/>
      </c>
      <c r="M106" s="72">
        <f t="shared" si="82"/>
      </c>
      <c r="N106" s="72">
        <f t="shared" si="82"/>
      </c>
      <c r="O106" s="72">
        <f t="shared" si="82"/>
      </c>
      <c r="P106" s="72">
        <f t="shared" si="82"/>
      </c>
      <c r="Q106" s="72">
        <f t="shared" si="82"/>
      </c>
      <c r="R106" s="72">
        <f t="shared" si="82"/>
      </c>
      <c r="S106" s="72">
        <f aca="true" t="shared" si="83" ref="S106:AB106">IF(ISNUMBER(S92),SUM(S99:S103),"")</f>
      </c>
      <c r="T106" s="72">
        <f t="shared" si="83"/>
      </c>
      <c r="U106" s="72">
        <f t="shared" si="83"/>
      </c>
      <c r="V106" s="72">
        <f t="shared" si="83"/>
      </c>
      <c r="W106" s="72">
        <f t="shared" si="83"/>
      </c>
      <c r="X106" s="72">
        <f t="shared" si="83"/>
      </c>
      <c r="Y106" s="72">
        <f t="shared" si="83"/>
      </c>
      <c r="Z106" s="72">
        <f t="shared" si="83"/>
      </c>
      <c r="AA106" s="72">
        <f t="shared" si="83"/>
      </c>
      <c r="AB106" s="72">
        <f t="shared" si="83"/>
      </c>
      <c r="AC106" s="72">
        <f>IF(ISNUMBER(AC92),SUM(AC99:AC103),"")</f>
      </c>
      <c r="AD106" s="72">
        <f>IF(ISNUMBER(AD92),SUM(AD99:AD103),"")</f>
      </c>
      <c r="AE106" s="72">
        <f>IF(ISNUMBER(AE92),SUM(AE99:AE103),"")</f>
        <v>0</v>
      </c>
      <c r="AF106" s="52"/>
      <c r="AG106" s="72" t="e">
        <f>AE106-F106</f>
        <v>#VALUE!</v>
      </c>
      <c r="AH106" s="52"/>
    </row>
    <row r="107" spans="1:34" ht="9.75" customHeight="1">
      <c r="A107" s="79"/>
      <c r="B107" s="79"/>
      <c r="C107" s="79"/>
      <c r="D107" s="38"/>
      <c r="E107" s="38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</row>
    <row r="108" spans="1:34" ht="64.5" customHeight="1">
      <c r="A108" s="69" t="s">
        <v>48</v>
      </c>
      <c r="B108" s="126" t="s">
        <v>59</v>
      </c>
      <c r="C108" s="126" t="s">
        <v>36</v>
      </c>
      <c r="E108" s="38"/>
      <c r="AF108" s="52"/>
      <c r="AG108" s="93" t="s">
        <v>38</v>
      </c>
      <c r="AH108" s="52"/>
    </row>
    <row r="109" spans="1:34" ht="12.75">
      <c r="A109" s="76"/>
      <c r="B109" s="131"/>
      <c r="C109" s="131"/>
      <c r="E109" s="38"/>
      <c r="AF109" s="52"/>
      <c r="AG109" s="5"/>
      <c r="AH109" s="52"/>
    </row>
    <row r="110" spans="1:34" ht="12.75">
      <c r="A110" s="76"/>
      <c r="B110" s="131"/>
      <c r="C110" s="131"/>
      <c r="D110" s="3">
        <f>$D$14</f>
        <v>0</v>
      </c>
      <c r="E110" s="39"/>
      <c r="F110" s="3">
        <f>IF(ISNUMBER(D110+1),IF(D110+1&gt;=$C$14,"",D110+1),"")</f>
      </c>
      <c r="G110" s="3">
        <f aca="true" t="shared" si="84" ref="G110:AB110">IF(ISNUMBER(F110+1),IF(F110+1&gt;=$C$14,"",F110+1),"")</f>
      </c>
      <c r="H110" s="3">
        <f t="shared" si="84"/>
      </c>
      <c r="I110" s="3">
        <f t="shared" si="84"/>
      </c>
      <c r="J110" s="3">
        <f t="shared" si="84"/>
      </c>
      <c r="K110" s="3">
        <f t="shared" si="84"/>
      </c>
      <c r="L110" s="3">
        <f t="shared" si="84"/>
      </c>
      <c r="M110" s="3">
        <f t="shared" si="84"/>
      </c>
      <c r="N110" s="3">
        <f t="shared" si="84"/>
      </c>
      <c r="O110" s="3">
        <f t="shared" si="84"/>
      </c>
      <c r="P110" s="3">
        <f t="shared" si="84"/>
      </c>
      <c r="Q110" s="3">
        <f t="shared" si="84"/>
      </c>
      <c r="R110" s="3">
        <f t="shared" si="84"/>
      </c>
      <c r="S110" s="3">
        <f t="shared" si="84"/>
      </c>
      <c r="T110" s="3">
        <f t="shared" si="84"/>
      </c>
      <c r="U110" s="3">
        <f t="shared" si="84"/>
      </c>
      <c r="V110" s="3">
        <f t="shared" si="84"/>
      </c>
      <c r="W110" s="3">
        <f t="shared" si="84"/>
      </c>
      <c r="X110" s="3">
        <f t="shared" si="84"/>
      </c>
      <c r="Y110" s="3">
        <f t="shared" si="84"/>
      </c>
      <c r="Z110" s="3">
        <f t="shared" si="84"/>
      </c>
      <c r="AA110" s="3">
        <f t="shared" si="84"/>
      </c>
      <c r="AB110" s="3">
        <f t="shared" si="84"/>
      </c>
      <c r="AC110" s="3">
        <f>IF(ISNUMBER(AA110+1),IF(AA110+1&gt;=$C$14,"",AA110+1),"")</f>
      </c>
      <c r="AD110" s="3">
        <f>IF(ISNUMBER(AB110+1),IF(AB110+1&gt;=$C$14,"",AB110+1),"")</f>
      </c>
      <c r="AE110" s="83">
        <f>$C$14</f>
        <v>0</v>
      </c>
      <c r="AF110" s="52"/>
      <c r="AG110" s="5"/>
      <c r="AH110" s="52"/>
    </row>
    <row r="111" spans="1:34" ht="12.75">
      <c r="A111" s="7" t="s">
        <v>2</v>
      </c>
      <c r="B111" s="125"/>
      <c r="C111" s="132"/>
      <c r="D111" s="72"/>
      <c r="E111" s="68"/>
      <c r="F111" s="72">
        <f>IF(ISNUMBER(F$110),(F38*$B111/$C111)/12,"")</f>
      </c>
      <c r="G111" s="72">
        <f aca="true" t="shared" si="85" ref="G111:AE111">IF(ISNUMBER(G$110),(G38*$B111/$C111)/12,"")</f>
      </c>
      <c r="H111" s="72">
        <f t="shared" si="85"/>
      </c>
      <c r="I111" s="72">
        <f t="shared" si="85"/>
      </c>
      <c r="J111" s="72">
        <f t="shared" si="85"/>
      </c>
      <c r="K111" s="72">
        <f t="shared" si="85"/>
      </c>
      <c r="L111" s="72">
        <f t="shared" si="85"/>
      </c>
      <c r="M111" s="72">
        <f t="shared" si="85"/>
      </c>
      <c r="N111" s="72">
        <f t="shared" si="85"/>
      </c>
      <c r="O111" s="72">
        <f t="shared" si="85"/>
      </c>
      <c r="P111" s="72">
        <f t="shared" si="85"/>
      </c>
      <c r="Q111" s="72">
        <f t="shared" si="85"/>
      </c>
      <c r="R111" s="72">
        <f t="shared" si="85"/>
      </c>
      <c r="S111" s="72">
        <f t="shared" si="85"/>
      </c>
      <c r="T111" s="72">
        <f t="shared" si="85"/>
      </c>
      <c r="U111" s="72">
        <f t="shared" si="85"/>
      </c>
      <c r="V111" s="72">
        <f t="shared" si="85"/>
      </c>
      <c r="W111" s="72">
        <f t="shared" si="85"/>
      </c>
      <c r="X111" s="72">
        <f t="shared" si="85"/>
      </c>
      <c r="Y111" s="72">
        <f t="shared" si="85"/>
      </c>
      <c r="Z111" s="72">
        <f t="shared" si="85"/>
      </c>
      <c r="AA111" s="72">
        <f t="shared" si="85"/>
      </c>
      <c r="AB111" s="72">
        <f t="shared" si="85"/>
      </c>
      <c r="AC111" s="72">
        <f t="shared" si="85"/>
      </c>
      <c r="AD111" s="72">
        <f t="shared" si="85"/>
      </c>
      <c r="AE111" s="72" t="e">
        <f t="shared" si="85"/>
        <v>#DIV/0!</v>
      </c>
      <c r="AF111" s="52"/>
      <c r="AG111" s="72" t="e">
        <f>AE111-F111</f>
        <v>#DIV/0!</v>
      </c>
      <c r="AH111" s="52"/>
    </row>
    <row r="112" spans="1:34" ht="12.75">
      <c r="A112" s="7" t="s">
        <v>52</v>
      </c>
      <c r="B112" s="125"/>
      <c r="C112" s="132"/>
      <c r="D112" s="72"/>
      <c r="E112" s="68"/>
      <c r="F112" s="72">
        <f>IF(ISNUMBER(F$110),(F39*$B112/$C112)/12,"")</f>
      </c>
      <c r="G112" s="72">
        <f aca="true" t="shared" si="86" ref="G112:AE112">IF(ISNUMBER(G$110),(G39*$B112/$C112)/12,"")</f>
      </c>
      <c r="H112" s="72">
        <f t="shared" si="86"/>
      </c>
      <c r="I112" s="72">
        <f t="shared" si="86"/>
      </c>
      <c r="J112" s="72">
        <f t="shared" si="86"/>
      </c>
      <c r="K112" s="72">
        <f t="shared" si="86"/>
      </c>
      <c r="L112" s="72">
        <f t="shared" si="86"/>
      </c>
      <c r="M112" s="72">
        <f t="shared" si="86"/>
      </c>
      <c r="N112" s="72">
        <f t="shared" si="86"/>
      </c>
      <c r="O112" s="72">
        <f t="shared" si="86"/>
      </c>
      <c r="P112" s="72">
        <f t="shared" si="86"/>
      </c>
      <c r="Q112" s="72">
        <f t="shared" si="86"/>
      </c>
      <c r="R112" s="72">
        <f t="shared" si="86"/>
      </c>
      <c r="S112" s="72">
        <f t="shared" si="86"/>
      </c>
      <c r="T112" s="72">
        <f t="shared" si="86"/>
      </c>
      <c r="U112" s="72">
        <f t="shared" si="86"/>
      </c>
      <c r="V112" s="72">
        <f t="shared" si="86"/>
      </c>
      <c r="W112" s="72">
        <f t="shared" si="86"/>
      </c>
      <c r="X112" s="72">
        <f t="shared" si="86"/>
      </c>
      <c r="Y112" s="72">
        <f t="shared" si="86"/>
      </c>
      <c r="Z112" s="72">
        <f t="shared" si="86"/>
      </c>
      <c r="AA112" s="72">
        <f t="shared" si="86"/>
      </c>
      <c r="AB112" s="72">
        <f t="shared" si="86"/>
      </c>
      <c r="AC112" s="72">
        <f t="shared" si="86"/>
      </c>
      <c r="AD112" s="72">
        <f t="shared" si="86"/>
      </c>
      <c r="AE112" s="72" t="e">
        <f t="shared" si="86"/>
        <v>#DIV/0!</v>
      </c>
      <c r="AF112" s="52"/>
      <c r="AG112" s="72" t="e">
        <f>AE112-F112</f>
        <v>#DIV/0!</v>
      </c>
      <c r="AH112" s="52"/>
    </row>
    <row r="113" spans="1:34" ht="12.75">
      <c r="A113" s="7" t="s">
        <v>53</v>
      </c>
      <c r="B113" s="125"/>
      <c r="C113" s="132"/>
      <c r="D113" s="72"/>
      <c r="E113" s="68"/>
      <c r="F113" s="72">
        <f>IF(ISNUMBER(F$110),(F40*$B113/$C113)/12,"")</f>
      </c>
      <c r="G113" s="72">
        <f aca="true" t="shared" si="87" ref="G113:AE113">IF(ISNUMBER(G$110),(G40*$B113/$C113)/12,"")</f>
      </c>
      <c r="H113" s="72">
        <f t="shared" si="87"/>
      </c>
      <c r="I113" s="72">
        <f t="shared" si="87"/>
      </c>
      <c r="J113" s="72">
        <f t="shared" si="87"/>
      </c>
      <c r="K113" s="72">
        <f t="shared" si="87"/>
      </c>
      <c r="L113" s="72">
        <f t="shared" si="87"/>
      </c>
      <c r="M113" s="72">
        <f t="shared" si="87"/>
      </c>
      <c r="N113" s="72">
        <f t="shared" si="87"/>
      </c>
      <c r="O113" s="72">
        <f t="shared" si="87"/>
      </c>
      <c r="P113" s="72">
        <f t="shared" si="87"/>
      </c>
      <c r="Q113" s="72">
        <f t="shared" si="87"/>
      </c>
      <c r="R113" s="72">
        <f t="shared" si="87"/>
      </c>
      <c r="S113" s="72">
        <f t="shared" si="87"/>
      </c>
      <c r="T113" s="72">
        <f t="shared" si="87"/>
      </c>
      <c r="U113" s="72">
        <f t="shared" si="87"/>
      </c>
      <c r="V113" s="72">
        <f t="shared" si="87"/>
      </c>
      <c r="W113" s="72">
        <f t="shared" si="87"/>
      </c>
      <c r="X113" s="72">
        <f t="shared" si="87"/>
      </c>
      <c r="Y113" s="72">
        <f t="shared" si="87"/>
      </c>
      <c r="Z113" s="72">
        <f t="shared" si="87"/>
      </c>
      <c r="AA113" s="72">
        <f t="shared" si="87"/>
      </c>
      <c r="AB113" s="72">
        <f t="shared" si="87"/>
      </c>
      <c r="AC113" s="72">
        <f t="shared" si="87"/>
      </c>
      <c r="AD113" s="72">
        <f t="shared" si="87"/>
      </c>
      <c r="AE113" s="72" t="e">
        <f t="shared" si="87"/>
        <v>#DIV/0!</v>
      </c>
      <c r="AF113" s="52"/>
      <c r="AG113" s="72" t="e">
        <f>AE113-F113</f>
        <v>#DIV/0!</v>
      </c>
      <c r="AH113" s="52"/>
    </row>
    <row r="114" spans="1:34" ht="12.75">
      <c r="A114" s="10" t="s">
        <v>4</v>
      </c>
      <c r="B114" s="116"/>
      <c r="C114" s="132"/>
      <c r="D114" s="72"/>
      <c r="E114" s="68"/>
      <c r="F114" s="72">
        <f>IF(ISNUMBER(F$110),(F41*$B114/$C114)/12,"")</f>
      </c>
      <c r="G114" s="72">
        <f aca="true" t="shared" si="88" ref="G114:AE114">IF(ISNUMBER(G$110),(G41*$B114/$C114)/12,"")</f>
      </c>
      <c r="H114" s="72">
        <f t="shared" si="88"/>
      </c>
      <c r="I114" s="72">
        <f t="shared" si="88"/>
      </c>
      <c r="J114" s="72">
        <f t="shared" si="88"/>
      </c>
      <c r="K114" s="72">
        <f t="shared" si="88"/>
      </c>
      <c r="L114" s="72">
        <f t="shared" si="88"/>
      </c>
      <c r="M114" s="72">
        <f t="shared" si="88"/>
      </c>
      <c r="N114" s="72">
        <f t="shared" si="88"/>
      </c>
      <c r="O114" s="72">
        <f t="shared" si="88"/>
      </c>
      <c r="P114" s="72">
        <f t="shared" si="88"/>
      </c>
      <c r="Q114" s="72">
        <f t="shared" si="88"/>
      </c>
      <c r="R114" s="72">
        <f t="shared" si="88"/>
      </c>
      <c r="S114" s="72">
        <f t="shared" si="88"/>
      </c>
      <c r="T114" s="72">
        <f t="shared" si="88"/>
      </c>
      <c r="U114" s="72">
        <f t="shared" si="88"/>
      </c>
      <c r="V114" s="72">
        <f t="shared" si="88"/>
      </c>
      <c r="W114" s="72">
        <f t="shared" si="88"/>
      </c>
      <c r="X114" s="72">
        <f t="shared" si="88"/>
      </c>
      <c r="Y114" s="72">
        <f t="shared" si="88"/>
      </c>
      <c r="Z114" s="72">
        <f t="shared" si="88"/>
      </c>
      <c r="AA114" s="72">
        <f t="shared" si="88"/>
      </c>
      <c r="AB114" s="72">
        <f t="shared" si="88"/>
      </c>
      <c r="AC114" s="72">
        <f t="shared" si="88"/>
      </c>
      <c r="AD114" s="72">
        <f t="shared" si="88"/>
      </c>
      <c r="AE114" s="72" t="e">
        <f t="shared" si="88"/>
        <v>#DIV/0!</v>
      </c>
      <c r="AF114" s="52"/>
      <c r="AG114" s="72" t="e">
        <f>AE114-F114</f>
        <v>#DIV/0!</v>
      </c>
      <c r="AH114" s="52"/>
    </row>
    <row r="115" spans="1:34" ht="12.75">
      <c r="A115" s="10" t="s">
        <v>49</v>
      </c>
      <c r="B115" s="116"/>
      <c r="C115" s="132"/>
      <c r="D115" s="72"/>
      <c r="E115" s="68"/>
      <c r="F115" s="72">
        <f>IF(ISNUMBER(F$110),(F60*$B115/$C115)/12,"")</f>
      </c>
      <c r="G115" s="72">
        <f aca="true" t="shared" si="89" ref="G115:AE115">IF(ISNUMBER(G$110),(G60*$B115/$C115)/12,"")</f>
      </c>
      <c r="H115" s="72">
        <f t="shared" si="89"/>
      </c>
      <c r="I115" s="72">
        <f t="shared" si="89"/>
      </c>
      <c r="J115" s="72">
        <f t="shared" si="89"/>
      </c>
      <c r="K115" s="72">
        <f t="shared" si="89"/>
      </c>
      <c r="L115" s="72">
        <f t="shared" si="89"/>
      </c>
      <c r="M115" s="72">
        <f t="shared" si="89"/>
      </c>
      <c r="N115" s="72">
        <f t="shared" si="89"/>
      </c>
      <c r="O115" s="72">
        <f t="shared" si="89"/>
      </c>
      <c r="P115" s="72">
        <f t="shared" si="89"/>
      </c>
      <c r="Q115" s="72">
        <f t="shared" si="89"/>
      </c>
      <c r="R115" s="72">
        <f t="shared" si="89"/>
      </c>
      <c r="S115" s="72">
        <f t="shared" si="89"/>
      </c>
      <c r="T115" s="72">
        <f t="shared" si="89"/>
      </c>
      <c r="U115" s="72">
        <f t="shared" si="89"/>
      </c>
      <c r="V115" s="72">
        <f t="shared" si="89"/>
      </c>
      <c r="W115" s="72">
        <f t="shared" si="89"/>
      </c>
      <c r="X115" s="72">
        <f t="shared" si="89"/>
      </c>
      <c r="Y115" s="72">
        <f t="shared" si="89"/>
      </c>
      <c r="Z115" s="72">
        <f t="shared" si="89"/>
      </c>
      <c r="AA115" s="72">
        <f t="shared" si="89"/>
      </c>
      <c r="AB115" s="72">
        <f t="shared" si="89"/>
      </c>
      <c r="AC115" s="72">
        <f t="shared" si="89"/>
      </c>
      <c r="AD115" s="72">
        <f t="shared" si="89"/>
      </c>
      <c r="AE115" s="72" t="e">
        <f t="shared" si="89"/>
        <v>#N/A</v>
      </c>
      <c r="AF115" s="52"/>
      <c r="AG115" s="72" t="e">
        <f>AE115-F115</f>
        <v>#N/A</v>
      </c>
      <c r="AH115" s="52"/>
    </row>
    <row r="116" spans="1:34" ht="12.75">
      <c r="A116" s="8" t="s">
        <v>18</v>
      </c>
      <c r="B116" s="120"/>
      <c r="C116" s="133"/>
      <c r="E116" s="38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52"/>
      <c r="AG116" s="72"/>
      <c r="AH116" s="52"/>
    </row>
    <row r="117" spans="1:34" ht="12.75">
      <c r="A117" s="8" t="s">
        <v>44</v>
      </c>
      <c r="B117" s="134">
        <v>1</v>
      </c>
      <c r="C117" s="134"/>
      <c r="D117" s="76"/>
      <c r="E117" s="79"/>
      <c r="F117" s="72">
        <f aca="true" t="shared" si="90" ref="F117:U117">IF(ISNUMBER(F$110),(F62*$B117/$C117)/12,"")</f>
      </c>
      <c r="G117" s="72">
        <f t="shared" si="90"/>
      </c>
      <c r="H117" s="72">
        <f t="shared" si="90"/>
      </c>
      <c r="I117" s="72">
        <f t="shared" si="90"/>
      </c>
      <c r="J117" s="72">
        <f t="shared" si="90"/>
      </c>
      <c r="K117" s="72">
        <f t="shared" si="90"/>
      </c>
      <c r="L117" s="72">
        <f t="shared" si="90"/>
      </c>
      <c r="M117" s="72">
        <f t="shared" si="90"/>
      </c>
      <c r="N117" s="72">
        <f t="shared" si="90"/>
      </c>
      <c r="O117" s="72">
        <f t="shared" si="90"/>
      </c>
      <c r="P117" s="72">
        <f t="shared" si="90"/>
      </c>
      <c r="Q117" s="72">
        <f t="shared" si="90"/>
      </c>
      <c r="R117" s="72">
        <f t="shared" si="90"/>
      </c>
      <c r="S117" s="72">
        <f t="shared" si="90"/>
      </c>
      <c r="T117" s="72">
        <f t="shared" si="90"/>
      </c>
      <c r="U117" s="72">
        <f t="shared" si="90"/>
      </c>
      <c r="V117" s="72">
        <f aca="true" t="shared" si="91" ref="G117:AE121">IF(ISNUMBER(V$110),(V62*$B117/$C117)/12,"")</f>
      </c>
      <c r="W117" s="72">
        <f t="shared" si="91"/>
      </c>
      <c r="X117" s="72">
        <f t="shared" si="91"/>
      </c>
      <c r="Y117" s="72">
        <f t="shared" si="91"/>
      </c>
      <c r="Z117" s="72">
        <f t="shared" si="91"/>
      </c>
      <c r="AA117" s="72">
        <f t="shared" si="91"/>
      </c>
      <c r="AB117" s="72">
        <f t="shared" si="91"/>
      </c>
      <c r="AC117" s="72">
        <f t="shared" si="91"/>
      </c>
      <c r="AD117" s="72">
        <f t="shared" si="91"/>
      </c>
      <c r="AE117" s="72" t="e">
        <f t="shared" si="91"/>
        <v>#N/A</v>
      </c>
      <c r="AF117" s="52"/>
      <c r="AG117" s="72" t="e">
        <f>AE117-F117</f>
        <v>#N/A</v>
      </c>
      <c r="AH117" s="52"/>
    </row>
    <row r="118" spans="1:34" ht="12.75">
      <c r="A118" s="8" t="s">
        <v>45</v>
      </c>
      <c r="B118" s="134">
        <v>1</v>
      </c>
      <c r="C118" s="134"/>
      <c r="D118" s="76"/>
      <c r="E118" s="79"/>
      <c r="F118" s="72">
        <f>IF(ISNUMBER(F$110),(F63*$B118/$C118)/12,"")</f>
      </c>
      <c r="G118" s="72">
        <f t="shared" si="91"/>
      </c>
      <c r="H118" s="72">
        <f t="shared" si="91"/>
      </c>
      <c r="I118" s="72">
        <f t="shared" si="91"/>
      </c>
      <c r="J118" s="72">
        <f t="shared" si="91"/>
      </c>
      <c r="K118" s="72">
        <f t="shared" si="91"/>
      </c>
      <c r="L118" s="72">
        <f t="shared" si="91"/>
      </c>
      <c r="M118" s="72">
        <f t="shared" si="91"/>
      </c>
      <c r="N118" s="72">
        <f t="shared" si="91"/>
      </c>
      <c r="O118" s="72">
        <f t="shared" si="91"/>
      </c>
      <c r="P118" s="72">
        <f t="shared" si="91"/>
      </c>
      <c r="Q118" s="72">
        <f t="shared" si="91"/>
      </c>
      <c r="R118" s="72">
        <f t="shared" si="91"/>
      </c>
      <c r="S118" s="72">
        <f t="shared" si="91"/>
      </c>
      <c r="T118" s="72">
        <f t="shared" si="91"/>
      </c>
      <c r="U118" s="72">
        <f t="shared" si="91"/>
      </c>
      <c r="V118" s="72">
        <f t="shared" si="91"/>
      </c>
      <c r="W118" s="72">
        <f t="shared" si="91"/>
      </c>
      <c r="X118" s="72">
        <f t="shared" si="91"/>
      </c>
      <c r="Y118" s="72">
        <f t="shared" si="91"/>
      </c>
      <c r="Z118" s="72">
        <f t="shared" si="91"/>
      </c>
      <c r="AA118" s="72">
        <f t="shared" si="91"/>
      </c>
      <c r="AB118" s="72">
        <f t="shared" si="91"/>
      </c>
      <c r="AC118" s="72">
        <f t="shared" si="91"/>
      </c>
      <c r="AD118" s="72">
        <f t="shared" si="91"/>
      </c>
      <c r="AE118" s="72" t="e">
        <f t="shared" si="91"/>
        <v>#N/A</v>
      </c>
      <c r="AF118" s="52"/>
      <c r="AG118" s="72" t="e">
        <f>AE118-F118</f>
        <v>#N/A</v>
      </c>
      <c r="AH118" s="52"/>
    </row>
    <row r="119" spans="1:34" ht="12.75">
      <c r="A119" s="7" t="s">
        <v>3</v>
      </c>
      <c r="B119" s="134">
        <v>1</v>
      </c>
      <c r="C119" s="134"/>
      <c r="D119" s="76"/>
      <c r="E119" s="79"/>
      <c r="F119" s="72">
        <f>IF(ISNUMBER(F$110),(F64*$B119/$C119)/12,"")</f>
      </c>
      <c r="G119" s="72">
        <f t="shared" si="91"/>
      </c>
      <c r="H119" s="72">
        <f t="shared" si="91"/>
      </c>
      <c r="I119" s="72">
        <f t="shared" si="91"/>
      </c>
      <c r="J119" s="72">
        <f t="shared" si="91"/>
      </c>
      <c r="K119" s="72">
        <f t="shared" si="91"/>
      </c>
      <c r="L119" s="72">
        <f t="shared" si="91"/>
      </c>
      <c r="M119" s="72">
        <f t="shared" si="91"/>
      </c>
      <c r="N119" s="72">
        <f t="shared" si="91"/>
      </c>
      <c r="O119" s="72">
        <f t="shared" si="91"/>
      </c>
      <c r="P119" s="72">
        <f t="shared" si="91"/>
      </c>
      <c r="Q119" s="72">
        <f t="shared" si="91"/>
      </c>
      <c r="R119" s="72">
        <f t="shared" si="91"/>
      </c>
      <c r="S119" s="72">
        <f t="shared" si="91"/>
      </c>
      <c r="T119" s="72">
        <f t="shared" si="91"/>
      </c>
      <c r="U119" s="72">
        <f t="shared" si="91"/>
      </c>
      <c r="V119" s="72">
        <f t="shared" si="91"/>
      </c>
      <c r="W119" s="72">
        <f t="shared" si="91"/>
      </c>
      <c r="X119" s="72">
        <f t="shared" si="91"/>
      </c>
      <c r="Y119" s="72">
        <f t="shared" si="91"/>
      </c>
      <c r="Z119" s="72">
        <f t="shared" si="91"/>
      </c>
      <c r="AA119" s="72">
        <f t="shared" si="91"/>
      </c>
      <c r="AB119" s="72">
        <f t="shared" si="91"/>
      </c>
      <c r="AC119" s="72">
        <f t="shared" si="91"/>
      </c>
      <c r="AD119" s="72">
        <f t="shared" si="91"/>
      </c>
      <c r="AE119" s="72" t="e">
        <f t="shared" si="91"/>
        <v>#N/A</v>
      </c>
      <c r="AF119" s="52"/>
      <c r="AG119" s="72" t="e">
        <f>AE119-F119</f>
        <v>#N/A</v>
      </c>
      <c r="AH119" s="52"/>
    </row>
    <row r="120" spans="1:34" ht="12.75">
      <c r="A120" s="11" t="s">
        <v>5</v>
      </c>
      <c r="B120" s="134">
        <v>1</v>
      </c>
      <c r="C120" s="134"/>
      <c r="D120" s="76"/>
      <c r="E120" s="79"/>
      <c r="F120" s="72">
        <f>IF(ISNUMBER(F$110),(F65*$B120/$C120)/12,"")</f>
      </c>
      <c r="G120" s="72">
        <f t="shared" si="91"/>
      </c>
      <c r="H120" s="72">
        <f t="shared" si="91"/>
      </c>
      <c r="I120" s="72">
        <f t="shared" si="91"/>
      </c>
      <c r="J120" s="72">
        <f t="shared" si="91"/>
      </c>
      <c r="K120" s="72">
        <f t="shared" si="91"/>
      </c>
      <c r="L120" s="72">
        <f t="shared" si="91"/>
      </c>
      <c r="M120" s="72">
        <f t="shared" si="91"/>
      </c>
      <c r="N120" s="72">
        <f t="shared" si="91"/>
      </c>
      <c r="O120" s="72">
        <f t="shared" si="91"/>
      </c>
      <c r="P120" s="72">
        <f t="shared" si="91"/>
      </c>
      <c r="Q120" s="72">
        <f t="shared" si="91"/>
      </c>
      <c r="R120" s="72">
        <f t="shared" si="91"/>
      </c>
      <c r="S120" s="72">
        <f t="shared" si="91"/>
      </c>
      <c r="T120" s="72">
        <f t="shared" si="91"/>
      </c>
      <c r="U120" s="72">
        <f t="shared" si="91"/>
      </c>
      <c r="V120" s="72">
        <f t="shared" si="91"/>
      </c>
      <c r="W120" s="72">
        <f t="shared" si="91"/>
      </c>
      <c r="X120" s="72">
        <f t="shared" si="91"/>
      </c>
      <c r="Y120" s="72">
        <f t="shared" si="91"/>
      </c>
      <c r="Z120" s="72">
        <f t="shared" si="91"/>
      </c>
      <c r="AA120" s="72">
        <f t="shared" si="91"/>
      </c>
      <c r="AB120" s="72">
        <f t="shared" si="91"/>
      </c>
      <c r="AC120" s="72">
        <f t="shared" si="91"/>
      </c>
      <c r="AD120" s="72">
        <f t="shared" si="91"/>
      </c>
      <c r="AE120" s="72" t="e">
        <f t="shared" si="91"/>
        <v>#N/A</v>
      </c>
      <c r="AF120" s="52"/>
      <c r="AG120" s="72" t="e">
        <f>AE120-F120</f>
        <v>#N/A</v>
      </c>
      <c r="AH120" s="52"/>
    </row>
    <row r="121" spans="1:34" ht="12.75">
      <c r="A121" s="11" t="s">
        <v>6</v>
      </c>
      <c r="B121" s="134">
        <v>1</v>
      </c>
      <c r="C121" s="134"/>
      <c r="D121" s="76"/>
      <c r="E121" s="79"/>
      <c r="F121" s="72">
        <f>IF(ISNUMBER(F$110),(F66*$B121/$C121)/12,"")</f>
      </c>
      <c r="G121" s="72">
        <f t="shared" si="91"/>
      </c>
      <c r="H121" s="72">
        <f t="shared" si="91"/>
      </c>
      <c r="I121" s="72">
        <f t="shared" si="91"/>
      </c>
      <c r="J121" s="72">
        <f t="shared" si="91"/>
      </c>
      <c r="K121" s="72">
        <f t="shared" si="91"/>
      </c>
      <c r="L121" s="72">
        <f t="shared" si="91"/>
      </c>
      <c r="M121" s="72">
        <f t="shared" si="91"/>
      </c>
      <c r="N121" s="72">
        <f t="shared" si="91"/>
      </c>
      <c r="O121" s="72">
        <f t="shared" si="91"/>
      </c>
      <c r="P121" s="72">
        <f t="shared" si="91"/>
      </c>
      <c r="Q121" s="72">
        <f t="shared" si="91"/>
      </c>
      <c r="R121" s="72">
        <f t="shared" si="91"/>
      </c>
      <c r="S121" s="72">
        <f t="shared" si="91"/>
      </c>
      <c r="T121" s="72">
        <f t="shared" si="91"/>
      </c>
      <c r="U121" s="72">
        <f t="shared" si="91"/>
      </c>
      <c r="V121" s="72">
        <f t="shared" si="91"/>
      </c>
      <c r="W121" s="72">
        <f t="shared" si="91"/>
      </c>
      <c r="X121" s="72">
        <f t="shared" si="91"/>
      </c>
      <c r="Y121" s="72">
        <f t="shared" si="91"/>
      </c>
      <c r="Z121" s="72">
        <f t="shared" si="91"/>
      </c>
      <c r="AA121" s="72">
        <f t="shared" si="91"/>
      </c>
      <c r="AB121" s="72">
        <f t="shared" si="91"/>
      </c>
      <c r="AC121" s="72">
        <f t="shared" si="91"/>
      </c>
      <c r="AD121" s="72">
        <f t="shared" si="91"/>
      </c>
      <c r="AE121" s="72" t="e">
        <f t="shared" si="91"/>
        <v>#N/A</v>
      </c>
      <c r="AF121" s="52"/>
      <c r="AG121" s="72" t="e">
        <f>AE121-F121</f>
        <v>#N/A</v>
      </c>
      <c r="AH121" s="52"/>
    </row>
    <row r="122" spans="1:34" ht="12.75">
      <c r="A122" s="79"/>
      <c r="B122" s="79"/>
      <c r="C122" s="79"/>
      <c r="D122" s="38"/>
      <c r="E122" s="38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</row>
    <row r="123" spans="1:34" ht="55.5" customHeight="1">
      <c r="A123" s="69" t="s">
        <v>54</v>
      </c>
      <c r="B123" s="13"/>
      <c r="C123" s="126" t="s">
        <v>47</v>
      </c>
      <c r="E123" s="38"/>
      <c r="AF123" s="52"/>
      <c r="AG123" s="93" t="s">
        <v>55</v>
      </c>
      <c r="AH123" s="52"/>
    </row>
    <row r="124" spans="1:34" ht="15.75" customHeight="1">
      <c r="A124" s="69"/>
      <c r="B124" s="13"/>
      <c r="C124" s="135"/>
      <c r="E124" s="38"/>
      <c r="AF124" s="52"/>
      <c r="AG124" s="93"/>
      <c r="AH124" s="52"/>
    </row>
    <row r="125" spans="1:34" ht="12.75">
      <c r="A125" s="93"/>
      <c r="C125" s="135"/>
      <c r="D125" s="3">
        <f>$D$14</f>
        <v>0</v>
      </c>
      <c r="E125" s="38"/>
      <c r="F125" s="3">
        <f>IF(ISNUMBER(D125+1),IF(D125+1&gt;=$C$14,"",D125+1),"")</f>
      </c>
      <c r="G125" s="3">
        <f aca="true" t="shared" si="92" ref="G125:AD125">IF(ISNUMBER(F125+1),IF(F125+1&gt;=$C$14,"",F125+1),"")</f>
      </c>
      <c r="H125" s="3">
        <f t="shared" si="92"/>
      </c>
      <c r="I125" s="3">
        <f t="shared" si="92"/>
      </c>
      <c r="J125" s="3">
        <f t="shared" si="92"/>
      </c>
      <c r="K125" s="3">
        <f t="shared" si="92"/>
      </c>
      <c r="L125" s="3">
        <f t="shared" si="92"/>
      </c>
      <c r="M125" s="3">
        <f t="shared" si="92"/>
      </c>
      <c r="N125" s="3">
        <f t="shared" si="92"/>
      </c>
      <c r="O125" s="3">
        <f t="shared" si="92"/>
      </c>
      <c r="P125" s="3">
        <f t="shared" si="92"/>
      </c>
      <c r="Q125" s="3">
        <f t="shared" si="92"/>
      </c>
      <c r="R125" s="3">
        <f t="shared" si="92"/>
      </c>
      <c r="S125" s="3">
        <f t="shared" si="92"/>
      </c>
      <c r="T125" s="3">
        <f t="shared" si="92"/>
      </c>
      <c r="U125" s="3">
        <f t="shared" si="92"/>
      </c>
      <c r="V125" s="3">
        <f t="shared" si="92"/>
      </c>
      <c r="W125" s="3">
        <f t="shared" si="92"/>
      </c>
      <c r="X125" s="3">
        <f t="shared" si="92"/>
      </c>
      <c r="Y125" s="3">
        <f t="shared" si="92"/>
      </c>
      <c r="Z125" s="3">
        <f t="shared" si="92"/>
      </c>
      <c r="AA125" s="3">
        <f t="shared" si="92"/>
      </c>
      <c r="AB125" s="3">
        <f t="shared" si="92"/>
      </c>
      <c r="AC125" s="3">
        <f t="shared" si="92"/>
      </c>
      <c r="AD125" s="3">
        <f t="shared" si="92"/>
      </c>
      <c r="AE125" s="83">
        <f>$C$14</f>
        <v>0</v>
      </c>
      <c r="AF125" s="52"/>
      <c r="AG125" s="5"/>
      <c r="AH125" s="52"/>
    </row>
    <row r="126" spans="1:34" ht="12.75">
      <c r="A126" s="20" t="s">
        <v>2</v>
      </c>
      <c r="C126" s="134">
        <v>15</v>
      </c>
      <c r="E126" s="38"/>
      <c r="F126" s="72">
        <f>IF(ISNUMBER(F$125),(F75/$C126),"")</f>
      </c>
      <c r="G126" s="72">
        <f aca="true" t="shared" si="93" ref="G126:AE126">IF(ISNUMBER(G$125),(G75/$C126),"")</f>
      </c>
      <c r="H126" s="72">
        <f t="shared" si="93"/>
      </c>
      <c r="I126" s="72">
        <f t="shared" si="93"/>
      </c>
      <c r="J126" s="72">
        <f t="shared" si="93"/>
      </c>
      <c r="K126" s="72">
        <f t="shared" si="93"/>
      </c>
      <c r="L126" s="72">
        <f t="shared" si="93"/>
      </c>
      <c r="M126" s="72">
        <f t="shared" si="93"/>
      </c>
      <c r="N126" s="72">
        <f t="shared" si="93"/>
      </c>
      <c r="O126" s="72">
        <f t="shared" si="93"/>
      </c>
      <c r="P126" s="72">
        <f t="shared" si="93"/>
      </c>
      <c r="Q126" s="72">
        <f t="shared" si="93"/>
      </c>
      <c r="R126" s="72">
        <f t="shared" si="93"/>
      </c>
      <c r="S126" s="72">
        <f t="shared" si="93"/>
      </c>
      <c r="T126" s="72">
        <f t="shared" si="93"/>
      </c>
      <c r="U126" s="72">
        <f t="shared" si="93"/>
      </c>
      <c r="V126" s="72">
        <f t="shared" si="93"/>
      </c>
      <c r="W126" s="72">
        <f t="shared" si="93"/>
      </c>
      <c r="X126" s="72">
        <f t="shared" si="93"/>
      </c>
      <c r="Y126" s="72">
        <f t="shared" si="93"/>
      </c>
      <c r="Z126" s="72">
        <f t="shared" si="93"/>
      </c>
      <c r="AA126" s="72">
        <f t="shared" si="93"/>
      </c>
      <c r="AB126" s="72">
        <f t="shared" si="93"/>
      </c>
      <c r="AC126" s="72">
        <f t="shared" si="93"/>
      </c>
      <c r="AD126" s="72">
        <f t="shared" si="93"/>
      </c>
      <c r="AE126" s="72">
        <f t="shared" si="93"/>
        <v>0</v>
      </c>
      <c r="AF126" s="52"/>
      <c r="AG126" s="72" t="e">
        <f>AE126-F126</f>
        <v>#VALUE!</v>
      </c>
      <c r="AH126" s="52"/>
    </row>
    <row r="127" spans="1:34" ht="12.75">
      <c r="A127" s="7" t="s">
        <v>52</v>
      </c>
      <c r="C127" s="134">
        <v>6</v>
      </c>
      <c r="E127" s="38"/>
      <c r="F127" s="72">
        <f>IF(ISNUMBER(F$125),(F76/$C127),"")</f>
      </c>
      <c r="G127" s="72">
        <f aca="true" t="shared" si="94" ref="G127:AE127">IF(ISNUMBER(G$125),(G76/$C127),"")</f>
      </c>
      <c r="H127" s="72">
        <f t="shared" si="94"/>
      </c>
      <c r="I127" s="72">
        <f t="shared" si="94"/>
      </c>
      <c r="J127" s="72">
        <f t="shared" si="94"/>
      </c>
      <c r="K127" s="72">
        <f t="shared" si="94"/>
      </c>
      <c r="L127" s="72">
        <f t="shared" si="94"/>
      </c>
      <c r="M127" s="72">
        <f t="shared" si="94"/>
      </c>
      <c r="N127" s="72">
        <f t="shared" si="94"/>
      </c>
      <c r="O127" s="72">
        <f t="shared" si="94"/>
      </c>
      <c r="P127" s="72">
        <f t="shared" si="94"/>
      </c>
      <c r="Q127" s="72">
        <f t="shared" si="94"/>
      </c>
      <c r="R127" s="72">
        <f t="shared" si="94"/>
      </c>
      <c r="S127" s="72">
        <f t="shared" si="94"/>
      </c>
      <c r="T127" s="72">
        <f t="shared" si="94"/>
      </c>
      <c r="U127" s="72">
        <f t="shared" si="94"/>
      </c>
      <c r="V127" s="72">
        <f t="shared" si="94"/>
      </c>
      <c r="W127" s="72">
        <f t="shared" si="94"/>
      </c>
      <c r="X127" s="72">
        <f t="shared" si="94"/>
      </c>
      <c r="Y127" s="72">
        <f t="shared" si="94"/>
      </c>
      <c r="Z127" s="72">
        <f t="shared" si="94"/>
      </c>
      <c r="AA127" s="72">
        <f t="shared" si="94"/>
      </c>
      <c r="AB127" s="72">
        <f t="shared" si="94"/>
      </c>
      <c r="AC127" s="72">
        <f t="shared" si="94"/>
      </c>
      <c r="AD127" s="72">
        <f t="shared" si="94"/>
      </c>
      <c r="AE127" s="72">
        <f t="shared" si="94"/>
        <v>0</v>
      </c>
      <c r="AF127" s="52"/>
      <c r="AG127" s="72" t="e">
        <f>AE127-F127</f>
        <v>#VALUE!</v>
      </c>
      <c r="AH127" s="52"/>
    </row>
    <row r="128" spans="1:34" ht="12.75">
      <c r="A128" s="7" t="s">
        <v>53</v>
      </c>
      <c r="C128" s="134">
        <v>4</v>
      </c>
      <c r="E128" s="38"/>
      <c r="F128" s="72">
        <f>IF(ISNUMBER(F$125),(F77/$C128),"")</f>
      </c>
      <c r="G128" s="72">
        <f aca="true" t="shared" si="95" ref="G128:AE128">IF(ISNUMBER(G$125),(G77/$C128),"")</f>
      </c>
      <c r="H128" s="72">
        <f t="shared" si="95"/>
      </c>
      <c r="I128" s="72">
        <f t="shared" si="95"/>
      </c>
      <c r="J128" s="72">
        <f t="shared" si="95"/>
      </c>
      <c r="K128" s="72">
        <f t="shared" si="95"/>
      </c>
      <c r="L128" s="72">
        <f t="shared" si="95"/>
      </c>
      <c r="M128" s="72">
        <f t="shared" si="95"/>
      </c>
      <c r="N128" s="72">
        <f t="shared" si="95"/>
      </c>
      <c r="O128" s="72">
        <f t="shared" si="95"/>
      </c>
      <c r="P128" s="72">
        <f t="shared" si="95"/>
      </c>
      <c r="Q128" s="72">
        <f t="shared" si="95"/>
      </c>
      <c r="R128" s="72">
        <f t="shared" si="95"/>
      </c>
      <c r="S128" s="72">
        <f t="shared" si="95"/>
      </c>
      <c r="T128" s="72">
        <f t="shared" si="95"/>
      </c>
      <c r="U128" s="72">
        <f t="shared" si="95"/>
      </c>
      <c r="V128" s="72">
        <f t="shared" si="95"/>
      </c>
      <c r="W128" s="72">
        <f t="shared" si="95"/>
      </c>
      <c r="X128" s="72">
        <f t="shared" si="95"/>
      </c>
      <c r="Y128" s="72">
        <f t="shared" si="95"/>
      </c>
      <c r="Z128" s="72">
        <f t="shared" si="95"/>
      </c>
      <c r="AA128" s="72">
        <f t="shared" si="95"/>
      </c>
      <c r="AB128" s="72">
        <f t="shared" si="95"/>
      </c>
      <c r="AC128" s="72">
        <f t="shared" si="95"/>
      </c>
      <c r="AD128" s="72">
        <f t="shared" si="95"/>
      </c>
      <c r="AE128" s="72">
        <f t="shared" si="95"/>
        <v>0</v>
      </c>
      <c r="AF128" s="52"/>
      <c r="AG128" s="72" t="e">
        <f>AE128-F128</f>
        <v>#VALUE!</v>
      </c>
      <c r="AH128" s="52"/>
    </row>
    <row r="129" spans="1:34" ht="12.75">
      <c r="A129" s="21" t="s">
        <v>4</v>
      </c>
      <c r="C129" s="134">
        <v>120</v>
      </c>
      <c r="E129" s="38"/>
      <c r="F129" s="72">
        <f>IF(ISNUMBER(F$125),(F78/$C129),"")</f>
      </c>
      <c r="G129" s="72">
        <f aca="true" t="shared" si="96" ref="G129:AE129">IF(ISNUMBER(G$125),(G78/$C129),"")</f>
      </c>
      <c r="H129" s="72">
        <f t="shared" si="96"/>
      </c>
      <c r="I129" s="72">
        <f t="shared" si="96"/>
      </c>
      <c r="J129" s="72">
        <f t="shared" si="96"/>
      </c>
      <c r="K129" s="72">
        <f t="shared" si="96"/>
      </c>
      <c r="L129" s="72">
        <f t="shared" si="96"/>
      </c>
      <c r="M129" s="72">
        <f t="shared" si="96"/>
      </c>
      <c r="N129" s="72">
        <f t="shared" si="96"/>
      </c>
      <c r="O129" s="72">
        <f t="shared" si="96"/>
      </c>
      <c r="P129" s="72">
        <f t="shared" si="96"/>
      </c>
      <c r="Q129" s="72">
        <f t="shared" si="96"/>
      </c>
      <c r="R129" s="72">
        <f t="shared" si="96"/>
      </c>
      <c r="S129" s="72">
        <f t="shared" si="96"/>
      </c>
      <c r="T129" s="72">
        <f t="shared" si="96"/>
      </c>
      <c r="U129" s="72">
        <f t="shared" si="96"/>
      </c>
      <c r="V129" s="72">
        <f t="shared" si="96"/>
      </c>
      <c r="W129" s="72">
        <f t="shared" si="96"/>
      </c>
      <c r="X129" s="72">
        <f t="shared" si="96"/>
      </c>
      <c r="Y129" s="72">
        <f t="shared" si="96"/>
      </c>
      <c r="Z129" s="72">
        <f t="shared" si="96"/>
      </c>
      <c r="AA129" s="72">
        <f t="shared" si="96"/>
      </c>
      <c r="AB129" s="72">
        <f t="shared" si="96"/>
      </c>
      <c r="AC129" s="72">
        <f t="shared" si="96"/>
      </c>
      <c r="AD129" s="72">
        <f t="shared" si="96"/>
      </c>
      <c r="AE129" s="72">
        <f t="shared" si="96"/>
        <v>0</v>
      </c>
      <c r="AF129" s="52"/>
      <c r="AG129" s="72" t="e">
        <f>AE129-F129</f>
        <v>#VALUE!</v>
      </c>
      <c r="AH129" s="52"/>
    </row>
    <row r="130" spans="1:34" ht="12.75">
      <c r="A130" s="21" t="s">
        <v>49</v>
      </c>
      <c r="C130" s="134">
        <v>2</v>
      </c>
      <c r="E130" s="38"/>
      <c r="F130" s="72">
        <f>IF(ISNUMBER(F$125),(F79*$C130),"")</f>
      </c>
      <c r="G130" s="72">
        <f aca="true" t="shared" si="97" ref="G130:AE130">IF(ISNUMBER(G$125),(G79*$C130),"")</f>
      </c>
      <c r="H130" s="72">
        <f t="shared" si="97"/>
      </c>
      <c r="I130" s="72">
        <f t="shared" si="97"/>
      </c>
      <c r="J130" s="72">
        <f t="shared" si="97"/>
      </c>
      <c r="K130" s="72">
        <f t="shared" si="97"/>
      </c>
      <c r="L130" s="72">
        <f t="shared" si="97"/>
      </c>
      <c r="M130" s="72">
        <f t="shared" si="97"/>
      </c>
      <c r="N130" s="72">
        <f t="shared" si="97"/>
      </c>
      <c r="O130" s="72">
        <f t="shared" si="97"/>
      </c>
      <c r="P130" s="72">
        <f t="shared" si="97"/>
      </c>
      <c r="Q130" s="72">
        <f t="shared" si="97"/>
      </c>
      <c r="R130" s="72">
        <f t="shared" si="97"/>
      </c>
      <c r="S130" s="72">
        <f t="shared" si="97"/>
      </c>
      <c r="T130" s="72">
        <f t="shared" si="97"/>
      </c>
      <c r="U130" s="72">
        <f t="shared" si="97"/>
      </c>
      <c r="V130" s="72">
        <f t="shared" si="97"/>
      </c>
      <c r="W130" s="72">
        <f t="shared" si="97"/>
      </c>
      <c r="X130" s="72">
        <f t="shared" si="97"/>
      </c>
      <c r="Y130" s="72">
        <f t="shared" si="97"/>
      </c>
      <c r="Z130" s="72">
        <f t="shared" si="97"/>
      </c>
      <c r="AA130" s="72">
        <f t="shared" si="97"/>
      </c>
      <c r="AB130" s="72">
        <f t="shared" si="97"/>
      </c>
      <c r="AC130" s="72">
        <f t="shared" si="97"/>
      </c>
      <c r="AD130" s="72">
        <f t="shared" si="97"/>
      </c>
      <c r="AE130" s="72" t="e">
        <f t="shared" si="97"/>
        <v>#VALUE!</v>
      </c>
      <c r="AF130" s="52"/>
      <c r="AG130" s="72" t="e">
        <f>AE130-F130</f>
        <v>#VALUE!</v>
      </c>
      <c r="AH130" s="52"/>
    </row>
    <row r="131" spans="1:34" ht="12.75">
      <c r="A131" s="22" t="s">
        <v>7</v>
      </c>
      <c r="C131" s="120"/>
      <c r="E131" s="38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52"/>
      <c r="AG131" s="72"/>
      <c r="AH131" s="52"/>
    </row>
    <row r="132" spans="1:34" ht="12.75">
      <c r="A132" s="8" t="s">
        <v>44</v>
      </c>
      <c r="C132" s="134">
        <v>3.5</v>
      </c>
      <c r="E132" s="38"/>
      <c r="F132" s="72">
        <f aca="true" t="shared" si="98" ref="F132:U132">IF(ISNUMBER(F$125),(F81*$C132),"")</f>
      </c>
      <c r="G132" s="72">
        <f t="shared" si="98"/>
      </c>
      <c r="H132" s="72">
        <f t="shared" si="98"/>
      </c>
      <c r="I132" s="72">
        <f t="shared" si="98"/>
      </c>
      <c r="J132" s="72">
        <f t="shared" si="98"/>
      </c>
      <c r="K132" s="72">
        <f t="shared" si="98"/>
      </c>
      <c r="L132" s="72">
        <f t="shared" si="98"/>
      </c>
      <c r="M132" s="72">
        <f t="shared" si="98"/>
      </c>
      <c r="N132" s="72">
        <f t="shared" si="98"/>
      </c>
      <c r="O132" s="72">
        <f t="shared" si="98"/>
      </c>
      <c r="P132" s="72">
        <f t="shared" si="98"/>
      </c>
      <c r="Q132" s="72">
        <f t="shared" si="98"/>
      </c>
      <c r="R132" s="72">
        <f t="shared" si="98"/>
      </c>
      <c r="S132" s="72">
        <f t="shared" si="98"/>
      </c>
      <c r="T132" s="72">
        <f t="shared" si="98"/>
      </c>
      <c r="U132" s="72">
        <f t="shared" si="98"/>
      </c>
      <c r="V132" s="72">
        <f aca="true" t="shared" si="99" ref="G132:AE136">IF(ISNUMBER(V$125),(V81*$C132),"")</f>
      </c>
      <c r="W132" s="72">
        <f t="shared" si="99"/>
      </c>
      <c r="X132" s="72">
        <f t="shared" si="99"/>
      </c>
      <c r="Y132" s="72">
        <f t="shared" si="99"/>
      </c>
      <c r="Z132" s="72">
        <f t="shared" si="99"/>
      </c>
      <c r="AA132" s="72">
        <f t="shared" si="99"/>
      </c>
      <c r="AB132" s="72">
        <f t="shared" si="99"/>
      </c>
      <c r="AC132" s="72">
        <f t="shared" si="99"/>
      </c>
      <c r="AD132" s="72">
        <f t="shared" si="99"/>
      </c>
      <c r="AE132" s="72" t="e">
        <f t="shared" si="99"/>
        <v>#VALUE!</v>
      </c>
      <c r="AF132" s="52"/>
      <c r="AG132" s="72" t="e">
        <f>AE132-F132</f>
        <v>#VALUE!</v>
      </c>
      <c r="AH132" s="52"/>
    </row>
    <row r="133" spans="1:34" ht="12.75">
      <c r="A133" s="8" t="s">
        <v>45</v>
      </c>
      <c r="C133" s="134">
        <v>2.1</v>
      </c>
      <c r="E133" s="38"/>
      <c r="F133" s="72">
        <f>IF(ISNUMBER(F$125),(F82*$C133),"")</f>
      </c>
      <c r="G133" s="72">
        <f t="shared" si="99"/>
      </c>
      <c r="H133" s="72">
        <f t="shared" si="99"/>
      </c>
      <c r="I133" s="72">
        <f t="shared" si="99"/>
      </c>
      <c r="J133" s="72">
        <f t="shared" si="99"/>
      </c>
      <c r="K133" s="72">
        <f t="shared" si="99"/>
      </c>
      <c r="L133" s="72">
        <f t="shared" si="99"/>
      </c>
      <c r="M133" s="72">
        <f t="shared" si="99"/>
      </c>
      <c r="N133" s="72">
        <f t="shared" si="99"/>
      </c>
      <c r="O133" s="72">
        <f t="shared" si="99"/>
      </c>
      <c r="P133" s="72">
        <f t="shared" si="99"/>
      </c>
      <c r="Q133" s="72">
        <f t="shared" si="99"/>
      </c>
      <c r="R133" s="72">
        <f t="shared" si="99"/>
      </c>
      <c r="S133" s="72">
        <f t="shared" si="99"/>
      </c>
      <c r="T133" s="72">
        <f t="shared" si="99"/>
      </c>
      <c r="U133" s="72">
        <f t="shared" si="99"/>
      </c>
      <c r="V133" s="72">
        <f t="shared" si="99"/>
      </c>
      <c r="W133" s="72">
        <f t="shared" si="99"/>
      </c>
      <c r="X133" s="72">
        <f t="shared" si="99"/>
      </c>
      <c r="Y133" s="72">
        <f t="shared" si="99"/>
      </c>
      <c r="Z133" s="72">
        <f t="shared" si="99"/>
      </c>
      <c r="AA133" s="72">
        <f t="shared" si="99"/>
      </c>
      <c r="AB133" s="72">
        <f t="shared" si="99"/>
      </c>
      <c r="AC133" s="72">
        <f t="shared" si="99"/>
      </c>
      <c r="AD133" s="72">
        <f t="shared" si="99"/>
      </c>
      <c r="AE133" s="72" t="e">
        <f t="shared" si="99"/>
        <v>#VALUE!</v>
      </c>
      <c r="AF133" s="52"/>
      <c r="AG133" s="72" t="e">
        <f>AE133-F133</f>
        <v>#VALUE!</v>
      </c>
      <c r="AH133" s="52"/>
    </row>
    <row r="134" spans="1:34" ht="12.75">
      <c r="A134" s="20" t="s">
        <v>3</v>
      </c>
      <c r="C134" s="134">
        <v>3.5</v>
      </c>
      <c r="E134" s="38"/>
      <c r="F134" s="72">
        <f>IF(ISNUMBER(F$125),(F83*$C134),"")</f>
      </c>
      <c r="G134" s="72">
        <f t="shared" si="99"/>
      </c>
      <c r="H134" s="72">
        <f t="shared" si="99"/>
      </c>
      <c r="I134" s="72">
        <f t="shared" si="99"/>
      </c>
      <c r="J134" s="72">
        <f t="shared" si="99"/>
      </c>
      <c r="K134" s="72">
        <f t="shared" si="99"/>
      </c>
      <c r="L134" s="72">
        <f t="shared" si="99"/>
      </c>
      <c r="M134" s="72">
        <f t="shared" si="99"/>
      </c>
      <c r="N134" s="72">
        <f t="shared" si="99"/>
      </c>
      <c r="O134" s="72">
        <f t="shared" si="99"/>
      </c>
      <c r="P134" s="72">
        <f t="shared" si="99"/>
      </c>
      <c r="Q134" s="72">
        <f t="shared" si="99"/>
      </c>
      <c r="R134" s="72">
        <f t="shared" si="99"/>
      </c>
      <c r="S134" s="72">
        <f t="shared" si="99"/>
      </c>
      <c r="T134" s="72">
        <f t="shared" si="99"/>
      </c>
      <c r="U134" s="72">
        <f t="shared" si="99"/>
      </c>
      <c r="V134" s="72">
        <f t="shared" si="99"/>
      </c>
      <c r="W134" s="72">
        <f t="shared" si="99"/>
      </c>
      <c r="X134" s="72">
        <f t="shared" si="99"/>
      </c>
      <c r="Y134" s="72">
        <f t="shared" si="99"/>
      </c>
      <c r="Z134" s="72">
        <f t="shared" si="99"/>
      </c>
      <c r="AA134" s="72">
        <f t="shared" si="99"/>
      </c>
      <c r="AB134" s="72">
        <f t="shared" si="99"/>
      </c>
      <c r="AC134" s="72">
        <f t="shared" si="99"/>
      </c>
      <c r="AD134" s="72">
        <f t="shared" si="99"/>
      </c>
      <c r="AE134" s="72" t="e">
        <f t="shared" si="99"/>
        <v>#VALUE!</v>
      </c>
      <c r="AF134" s="52"/>
      <c r="AG134" s="72" t="e">
        <f>AE134-F134</f>
        <v>#VALUE!</v>
      </c>
      <c r="AH134" s="52"/>
    </row>
    <row r="135" spans="1:34" ht="12.75">
      <c r="A135" s="23" t="s">
        <v>5</v>
      </c>
      <c r="C135" s="134">
        <v>9</v>
      </c>
      <c r="E135" s="38"/>
      <c r="F135" s="72">
        <f>IF(ISNUMBER(F$125),(F84*$C135),"")</f>
      </c>
      <c r="G135" s="72">
        <f t="shared" si="99"/>
      </c>
      <c r="H135" s="72">
        <f t="shared" si="99"/>
      </c>
      <c r="I135" s="72">
        <f t="shared" si="99"/>
      </c>
      <c r="J135" s="72">
        <f t="shared" si="99"/>
      </c>
      <c r="K135" s="72">
        <f t="shared" si="99"/>
      </c>
      <c r="L135" s="72">
        <f t="shared" si="99"/>
      </c>
      <c r="M135" s="72">
        <f t="shared" si="99"/>
      </c>
      <c r="N135" s="72">
        <f t="shared" si="99"/>
      </c>
      <c r="O135" s="72">
        <f t="shared" si="99"/>
      </c>
      <c r="P135" s="72">
        <f t="shared" si="99"/>
      </c>
      <c r="Q135" s="72">
        <f t="shared" si="99"/>
      </c>
      <c r="R135" s="72">
        <f t="shared" si="99"/>
      </c>
      <c r="S135" s="72">
        <f t="shared" si="99"/>
      </c>
      <c r="T135" s="72">
        <f t="shared" si="99"/>
      </c>
      <c r="U135" s="72">
        <f t="shared" si="99"/>
      </c>
      <c r="V135" s="72">
        <f t="shared" si="99"/>
      </c>
      <c r="W135" s="72">
        <f t="shared" si="99"/>
      </c>
      <c r="X135" s="72">
        <f t="shared" si="99"/>
      </c>
      <c r="Y135" s="72">
        <f t="shared" si="99"/>
      </c>
      <c r="Z135" s="72">
        <f t="shared" si="99"/>
      </c>
      <c r="AA135" s="72">
        <f t="shared" si="99"/>
      </c>
      <c r="AB135" s="72">
        <f t="shared" si="99"/>
      </c>
      <c r="AC135" s="72">
        <f t="shared" si="99"/>
      </c>
      <c r="AD135" s="72">
        <f t="shared" si="99"/>
      </c>
      <c r="AE135" s="72" t="e">
        <f t="shared" si="99"/>
        <v>#VALUE!</v>
      </c>
      <c r="AF135" s="52"/>
      <c r="AG135" s="72" t="e">
        <f>AE135-F135</f>
        <v>#VALUE!</v>
      </c>
      <c r="AH135" s="52"/>
    </row>
    <row r="136" spans="1:34" ht="12.75">
      <c r="A136" s="23" t="s">
        <v>6</v>
      </c>
      <c r="C136" s="134">
        <v>9</v>
      </c>
      <c r="E136" s="38"/>
      <c r="F136" s="72">
        <f>IF(ISNUMBER(F$125),(F85*$C136),"")</f>
      </c>
      <c r="G136" s="72">
        <f t="shared" si="99"/>
      </c>
      <c r="H136" s="72">
        <f t="shared" si="99"/>
      </c>
      <c r="I136" s="72">
        <f t="shared" si="99"/>
      </c>
      <c r="J136" s="72">
        <f t="shared" si="99"/>
      </c>
      <c r="K136" s="72">
        <f t="shared" si="99"/>
      </c>
      <c r="L136" s="72">
        <f t="shared" si="99"/>
      </c>
      <c r="M136" s="72">
        <f t="shared" si="99"/>
      </c>
      <c r="N136" s="72">
        <f t="shared" si="99"/>
      </c>
      <c r="O136" s="72">
        <f t="shared" si="99"/>
      </c>
      <c r="P136" s="72">
        <f t="shared" si="99"/>
      </c>
      <c r="Q136" s="72">
        <f t="shared" si="99"/>
      </c>
      <c r="R136" s="72">
        <f t="shared" si="99"/>
      </c>
      <c r="S136" s="72">
        <f t="shared" si="99"/>
      </c>
      <c r="T136" s="72">
        <f t="shared" si="99"/>
      </c>
      <c r="U136" s="72">
        <f t="shared" si="99"/>
      </c>
      <c r="V136" s="72">
        <f t="shared" si="99"/>
      </c>
      <c r="W136" s="72">
        <f t="shared" si="99"/>
      </c>
      <c r="X136" s="72">
        <f t="shared" si="99"/>
      </c>
      <c r="Y136" s="72">
        <f t="shared" si="99"/>
      </c>
      <c r="Z136" s="72">
        <f t="shared" si="99"/>
      </c>
      <c r="AA136" s="72">
        <f t="shared" si="99"/>
      </c>
      <c r="AB136" s="72">
        <f t="shared" si="99"/>
      </c>
      <c r="AC136" s="72">
        <f t="shared" si="99"/>
      </c>
      <c r="AD136" s="72">
        <f t="shared" si="99"/>
      </c>
      <c r="AE136" s="72" t="e">
        <f t="shared" si="99"/>
        <v>#VALUE!</v>
      </c>
      <c r="AF136" s="52"/>
      <c r="AG136" s="72" t="e">
        <f>AE136-F136</f>
        <v>#VALUE!</v>
      </c>
      <c r="AH136" s="52"/>
    </row>
    <row r="137" spans="1:34" ht="12.75">
      <c r="A137" s="38"/>
      <c r="B137" s="38"/>
      <c r="C137" s="38"/>
      <c r="D137" s="38"/>
      <c r="E137" s="38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6"/>
      <c r="AH137" s="52"/>
    </row>
    <row r="138" s="120" customFormat="1" ht="12.75">
      <c r="AG138" s="142"/>
    </row>
    <row r="139" s="120" customFormat="1" ht="12.75">
      <c r="AG139" s="142"/>
    </row>
    <row r="140" s="120" customFormat="1" ht="12.75">
      <c r="AG140" s="142"/>
    </row>
    <row r="141" s="120" customFormat="1" ht="12.75">
      <c r="AG141" s="142"/>
    </row>
    <row r="142" s="120" customFormat="1" ht="12.75">
      <c r="AG142" s="142"/>
    </row>
    <row r="143" s="120" customFormat="1" ht="12.75">
      <c r="AG143" s="142"/>
    </row>
    <row r="144" s="120" customFormat="1" ht="12.75">
      <c r="AG144" s="142"/>
    </row>
    <row r="145" s="120" customFormat="1" ht="12.75">
      <c r="AG145" s="142"/>
    </row>
    <row r="146" s="120" customFormat="1" ht="12.75">
      <c r="AG146" s="142"/>
    </row>
    <row r="147" s="120" customFormat="1" ht="12.75">
      <c r="AG147" s="142"/>
    </row>
    <row r="148" s="120" customFormat="1" ht="12.75">
      <c r="AG148" s="142"/>
    </row>
    <row r="149" s="120" customFormat="1" ht="12.75">
      <c r="AG149" s="142"/>
    </row>
    <row r="150" s="120" customFormat="1" ht="12.75">
      <c r="AG150" s="142"/>
    </row>
    <row r="151" s="120" customFormat="1" ht="12.75">
      <c r="AG151" s="142"/>
    </row>
    <row r="152" s="120" customFormat="1" ht="12.75">
      <c r="AG152" s="142"/>
    </row>
    <row r="153" s="120" customFormat="1" ht="12.75">
      <c r="AG153" s="142"/>
    </row>
    <row r="154" s="120" customFormat="1" ht="12.75">
      <c r="AG154" s="142"/>
    </row>
    <row r="155" s="120" customFormat="1" ht="12.75">
      <c r="AG155" s="142"/>
    </row>
    <row r="156" s="120" customFormat="1" ht="12.75">
      <c r="AG156" s="142"/>
    </row>
    <row r="157" s="120" customFormat="1" ht="12.75">
      <c r="AG157" s="142"/>
    </row>
    <row r="158" s="120" customFormat="1" ht="12.75">
      <c r="AG158" s="142"/>
    </row>
    <row r="159" s="120" customFormat="1" ht="12.75">
      <c r="AG159" s="142"/>
    </row>
    <row r="160" s="120" customFormat="1" ht="12.75">
      <c r="AG160" s="142"/>
    </row>
    <row r="161" s="120" customFormat="1" ht="12.75">
      <c r="AG161" s="142"/>
    </row>
    <row r="162" s="120" customFormat="1" ht="12.75">
      <c r="AG162" s="142"/>
    </row>
    <row r="163" s="120" customFormat="1" ht="12.75">
      <c r="AG163" s="142"/>
    </row>
    <row r="164" s="120" customFormat="1" ht="12.75"/>
    <row r="165" s="120" customFormat="1" ht="12.75"/>
    <row r="166" s="120" customFormat="1" ht="12.75"/>
    <row r="167" s="120" customFormat="1" ht="12.75"/>
    <row r="168" s="120" customFormat="1" ht="12.75"/>
    <row r="169" s="120" customFormat="1" ht="12.75"/>
    <row r="170" s="120" customFormat="1" ht="12.75"/>
    <row r="171" s="120" customFormat="1" ht="12.75"/>
    <row r="172" s="120" customFormat="1" ht="12.75"/>
    <row r="173" s="120" customFormat="1" ht="12.75"/>
    <row r="174" s="120" customFormat="1" ht="12.75"/>
    <row r="175" s="120" customFormat="1" ht="12.75"/>
    <row r="176" s="120" customFormat="1" ht="12.75"/>
    <row r="177" s="120" customFormat="1" ht="12.75"/>
    <row r="178" s="120" customFormat="1" ht="12.75"/>
    <row r="179" s="120" customFormat="1" ht="12.75"/>
    <row r="180" s="120" customFormat="1" ht="12.75"/>
    <row r="181" s="120" customFormat="1" ht="12.75"/>
    <row r="182" s="120" customFormat="1" ht="12.75"/>
    <row r="183" s="120" customFormat="1" ht="12.75"/>
    <row r="184" s="120" customFormat="1" ht="12.75"/>
    <row r="185" s="120" customFormat="1" ht="12.75"/>
    <row r="186" s="120" customFormat="1" ht="12.75"/>
    <row r="187" s="120" customFormat="1" ht="12.75"/>
    <row r="188" s="120" customFormat="1" ht="12.75"/>
    <row r="189" s="120" customFormat="1" ht="12.75"/>
    <row r="190" s="120" customFormat="1" ht="12.75"/>
    <row r="191" s="120" customFormat="1" ht="12.75"/>
    <row r="192" s="120" customFormat="1" ht="12.75"/>
    <row r="193" s="120" customFormat="1" ht="12.75"/>
    <row r="194" s="120" customFormat="1" ht="12.75"/>
    <row r="195" s="120" customFormat="1" ht="12.75"/>
    <row r="196" s="120" customFormat="1" ht="12.75"/>
    <row r="197" s="120" customFormat="1" ht="12.75"/>
    <row r="198" s="120" customFormat="1" ht="12.75"/>
    <row r="199" s="120" customFormat="1" ht="12.75"/>
    <row r="200" s="120" customFormat="1" ht="12.75"/>
    <row r="201" s="120" customFormat="1" ht="12.75"/>
    <row r="202" s="120" customFormat="1" ht="12.75"/>
    <row r="203" s="120" customFormat="1" ht="12.75"/>
    <row r="204" s="120" customFormat="1" ht="12.75"/>
    <row r="205" s="120" customFormat="1" ht="12.75"/>
    <row r="206" s="120" customFormat="1" ht="12.75"/>
    <row r="207" s="120" customFormat="1" ht="12.75"/>
    <row r="208" s="120" customFormat="1" ht="12.75"/>
    <row r="209" s="120" customFormat="1" ht="12.75"/>
    <row r="210" s="120" customFormat="1" ht="12.75"/>
    <row r="211" s="120" customFormat="1" ht="12.75"/>
    <row r="212" s="120" customFormat="1" ht="12.75"/>
    <row r="213" s="120" customFormat="1" ht="12.75"/>
    <row r="214" s="120" customFormat="1" ht="12.75"/>
    <row r="215" s="120" customFormat="1" ht="12.75"/>
    <row r="216" s="120" customFormat="1" ht="12.75"/>
    <row r="217" s="120" customFormat="1" ht="12.75"/>
    <row r="218" s="120" customFormat="1" ht="12.75"/>
    <row r="219" s="120" customFormat="1" ht="12.75"/>
    <row r="220" s="120" customFormat="1" ht="12.75"/>
    <row r="221" s="120" customFormat="1" ht="12.75"/>
    <row r="222" s="120" customFormat="1" ht="12.75"/>
    <row r="223" s="120" customFormat="1" ht="12.75"/>
    <row r="224" s="120" customFormat="1" ht="12.75"/>
    <row r="225" s="120" customFormat="1" ht="12.75"/>
    <row r="226" s="120" customFormat="1" ht="12.75"/>
    <row r="227" s="120" customFormat="1" ht="12.75"/>
    <row r="228" s="120" customFormat="1" ht="12.75"/>
    <row r="229" s="120" customFormat="1" ht="12.75"/>
    <row r="230" s="120" customFormat="1" ht="12.75"/>
    <row r="231" s="120" customFormat="1" ht="12.75"/>
    <row r="232" s="120" customFormat="1" ht="12.75"/>
    <row r="233" s="120" customFormat="1" ht="12.75"/>
    <row r="234" s="120" customFormat="1" ht="12.75"/>
    <row r="235" s="120" customFormat="1" ht="12.75"/>
    <row r="236" s="120" customFormat="1" ht="12.75"/>
    <row r="237" s="120" customFormat="1" ht="12.75"/>
    <row r="238" s="120" customFormat="1" ht="12.75"/>
    <row r="239" s="120" customFormat="1" ht="12.75"/>
    <row r="240" s="120" customFormat="1" ht="12.75"/>
    <row r="241" s="120" customFormat="1" ht="12.75"/>
    <row r="242" s="120" customFormat="1" ht="12.75"/>
    <row r="243" s="120" customFormat="1" ht="12.75"/>
    <row r="244" s="120" customFormat="1" ht="12.75"/>
    <row r="245" s="120" customFormat="1" ht="12.75"/>
    <row r="246" s="120" customFormat="1" ht="12.75"/>
    <row r="247" s="120" customFormat="1" ht="12.75"/>
    <row r="248" s="120" customFormat="1" ht="12.75"/>
    <row r="249" s="120" customFormat="1" ht="12.75"/>
    <row r="250" s="120" customFormat="1" ht="12.75"/>
    <row r="251" s="120" customFormat="1" ht="12.75"/>
    <row r="252" s="120" customFormat="1" ht="12.75"/>
    <row r="253" s="120" customFormat="1" ht="12.75"/>
    <row r="254" s="120" customFormat="1" ht="12.75"/>
    <row r="255" s="120" customFormat="1" ht="12.75"/>
    <row r="256" s="120" customFormat="1" ht="12.75"/>
    <row r="257" s="120" customFormat="1" ht="12.75"/>
    <row r="258" s="120" customFormat="1" ht="12.75"/>
    <row r="259" s="120" customFormat="1" ht="12.75"/>
    <row r="260" s="120" customFormat="1" ht="12.75"/>
    <row r="261" s="120" customFormat="1" ht="12.75"/>
    <row r="262" s="120" customFormat="1" ht="12.75"/>
    <row r="263" s="120" customFormat="1" ht="12.75"/>
    <row r="264" s="120" customFormat="1" ht="12.75"/>
    <row r="265" s="120" customFormat="1" ht="12.75"/>
    <row r="266" s="120" customFormat="1" ht="12.75"/>
    <row r="267" s="120" customFormat="1" ht="12.75"/>
    <row r="268" s="120" customFormat="1" ht="12.75"/>
    <row r="269" s="120" customFormat="1" ht="12.75"/>
    <row r="270" s="120" customFormat="1" ht="12.75"/>
    <row r="271" s="120" customFormat="1" ht="12.75"/>
    <row r="272" s="120" customFormat="1" ht="12.75"/>
    <row r="273" s="120" customFormat="1" ht="12.75"/>
    <row r="274" s="120" customFormat="1" ht="12.75"/>
    <row r="275" s="120" customFormat="1" ht="12.75"/>
    <row r="276" s="120" customFormat="1" ht="12.75"/>
    <row r="277" s="120" customFormat="1" ht="12.75"/>
    <row r="278" s="120" customFormat="1" ht="12.75"/>
    <row r="279" s="120" customFormat="1" ht="12.75"/>
    <row r="280" s="120" customFormat="1" ht="12.75"/>
    <row r="281" s="120" customFormat="1" ht="12.75"/>
    <row r="282" s="120" customFormat="1" ht="12.75"/>
    <row r="283" s="120" customFormat="1" ht="12.75"/>
    <row r="284" s="120" customFormat="1" ht="12.75"/>
    <row r="285" s="120" customFormat="1" ht="12.75"/>
    <row r="286" s="120" customFormat="1" ht="12.75"/>
    <row r="287" s="120" customFormat="1" ht="12.75"/>
    <row r="288" s="120" customFormat="1" ht="12.75"/>
    <row r="289" s="120" customFormat="1" ht="12.75"/>
    <row r="290" s="120" customFormat="1" ht="12.75"/>
    <row r="291" s="120" customFormat="1" ht="12.75"/>
    <row r="292" s="120" customFormat="1" ht="12.75"/>
    <row r="293" s="120" customFormat="1" ht="12.75"/>
    <row r="294" s="120" customFormat="1" ht="12.75"/>
    <row r="295" s="120" customFormat="1" ht="12.75"/>
    <row r="296" s="120" customFormat="1" ht="12.75"/>
    <row r="297" s="120" customFormat="1" ht="12.75"/>
    <row r="298" s="120" customFormat="1" ht="12.75"/>
    <row r="299" s="120" customFormat="1" ht="12.75"/>
    <row r="300" s="120" customFormat="1" ht="12.75"/>
    <row r="301" s="120" customFormat="1" ht="12.75"/>
    <row r="302" s="120" customFormat="1" ht="12.75"/>
    <row r="303" s="120" customFormat="1" ht="12.75"/>
    <row r="304" s="120" customFormat="1" ht="12.75"/>
    <row r="305" s="120" customFormat="1" ht="12.75"/>
    <row r="306" s="120" customFormat="1" ht="12.75"/>
    <row r="307" s="120" customFormat="1" ht="12.75"/>
    <row r="308" s="120" customFormat="1" ht="12.75"/>
    <row r="309" s="120" customFormat="1" ht="12.75"/>
    <row r="310" s="120" customFormat="1" ht="12.75"/>
    <row r="311" s="120" customFormat="1" ht="12.75"/>
    <row r="312" s="120" customFormat="1" ht="12.75"/>
    <row r="313" s="120" customFormat="1" ht="12.75"/>
    <row r="314" s="120" customFormat="1" ht="12.75"/>
    <row r="315" s="120" customFormat="1" ht="12.75"/>
    <row r="316" s="120" customFormat="1" ht="12.75"/>
    <row r="317" s="120" customFormat="1" ht="12.75"/>
    <row r="318" s="120" customFormat="1" ht="12.75"/>
    <row r="319" s="120" customFormat="1" ht="12.75"/>
    <row r="320" s="120" customFormat="1" ht="12.75"/>
    <row r="321" s="120" customFormat="1" ht="12.75"/>
    <row r="322" s="120" customFormat="1" ht="12.75"/>
    <row r="323" s="120" customFormat="1" ht="12.75"/>
    <row r="324" s="120" customFormat="1" ht="12.75"/>
    <row r="325" s="120" customFormat="1" ht="12.75"/>
    <row r="326" s="120" customFormat="1" ht="12.75"/>
    <row r="327" s="120" customFormat="1" ht="12.75"/>
    <row r="328" s="120" customFormat="1" ht="12.75"/>
    <row r="329" s="120" customFormat="1" ht="12.75"/>
    <row r="330" s="120" customFormat="1" ht="12.75"/>
    <row r="331" s="120" customFormat="1" ht="12.75"/>
    <row r="332" s="120" customFormat="1" ht="12.75"/>
    <row r="333" s="120" customFormat="1" ht="12.75"/>
    <row r="334" s="120" customFormat="1" ht="12.75"/>
    <row r="335" s="120" customFormat="1" ht="12.75"/>
    <row r="336" s="120" customFormat="1" ht="12.75"/>
    <row r="337" s="120" customFormat="1" ht="12.75"/>
    <row r="338" s="120" customFormat="1" ht="12.75"/>
    <row r="339" s="120" customFormat="1" ht="12.75"/>
    <row r="340" s="120" customFormat="1" ht="12.75"/>
    <row r="341" s="120" customFormat="1" ht="12.75"/>
    <row r="342" s="120" customFormat="1" ht="12.75"/>
    <row r="343" s="120" customFormat="1" ht="12.75"/>
    <row r="344" s="120" customFormat="1" ht="12.75"/>
    <row r="345" s="120" customFormat="1" ht="12.75"/>
    <row r="346" s="120" customFormat="1" ht="12.75"/>
    <row r="347" s="120" customFormat="1" ht="12.75"/>
    <row r="348" s="120" customFormat="1" ht="12.75"/>
    <row r="349" s="120" customFormat="1" ht="12.75"/>
    <row r="350" s="120" customFormat="1" ht="12.75"/>
    <row r="351" s="120" customFormat="1" ht="12.75"/>
    <row r="352" s="120" customFormat="1" ht="12.75"/>
    <row r="353" s="120" customFormat="1" ht="12.75"/>
    <row r="354" s="120" customFormat="1" ht="12.75"/>
    <row r="355" s="120" customFormat="1" ht="12.75"/>
    <row r="356" s="120" customFormat="1" ht="12.75"/>
    <row r="357" s="120" customFormat="1" ht="12.75"/>
    <row r="358" s="120" customFormat="1" ht="12.75"/>
    <row r="359" s="120" customFormat="1" ht="12.75"/>
    <row r="360" s="120" customFormat="1" ht="12.75"/>
    <row r="361" s="120" customFormat="1" ht="12.75"/>
    <row r="362" s="120" customFormat="1" ht="12.75"/>
    <row r="363" s="120" customFormat="1" ht="12.75"/>
    <row r="364" s="120" customFormat="1" ht="12.75"/>
    <row r="365" s="120" customFormat="1" ht="12.75"/>
    <row r="366" s="120" customFormat="1" ht="12.75"/>
    <row r="367" s="120" customFormat="1" ht="12.75"/>
    <row r="368" s="120" customFormat="1" ht="12.75"/>
    <row r="369" s="120" customFormat="1" ht="12.75"/>
    <row r="370" s="120" customFormat="1" ht="12.75"/>
    <row r="371" s="120" customFormat="1" ht="12.75"/>
    <row r="372" s="120" customFormat="1" ht="12.75"/>
    <row r="373" s="120" customFormat="1" ht="12.75"/>
    <row r="374" s="120" customFormat="1" ht="12.75"/>
    <row r="375" s="120" customFormat="1" ht="12.75"/>
    <row r="376" s="120" customFormat="1" ht="12.75"/>
    <row r="377" s="120" customFormat="1" ht="12.75"/>
    <row r="378" s="120" customFormat="1" ht="12.75"/>
    <row r="379" s="120" customFormat="1" ht="12.75"/>
    <row r="380" s="120" customFormat="1" ht="12.75"/>
    <row r="381" s="120" customFormat="1" ht="12.75"/>
    <row r="382" s="120" customFormat="1" ht="12.75"/>
    <row r="383" s="120" customFormat="1" ht="12.75"/>
    <row r="384" s="120" customFormat="1" ht="12.75"/>
    <row r="385" s="120" customFormat="1" ht="12.75"/>
    <row r="386" s="120" customFormat="1" ht="12.75"/>
    <row r="387" s="120" customFormat="1" ht="12.75"/>
    <row r="388" s="120" customFormat="1" ht="12.75"/>
    <row r="389" s="120" customFormat="1" ht="12.75"/>
    <row r="390" s="120" customFormat="1" ht="12.75"/>
    <row r="391" s="120" customFormat="1" ht="12.75"/>
    <row r="392" s="120" customFormat="1" ht="12.75"/>
    <row r="393" s="120" customFormat="1" ht="12.75"/>
    <row r="394" s="120" customFormat="1" ht="12.75"/>
    <row r="395" s="120" customFormat="1" ht="12.75"/>
    <row r="396" s="120" customFormat="1" ht="12.75"/>
    <row r="397" s="120" customFormat="1" ht="12.75"/>
    <row r="398" s="120" customFormat="1" ht="12.75"/>
    <row r="399" s="120" customFormat="1" ht="12.75"/>
    <row r="400" s="120" customFormat="1" ht="12.75"/>
    <row r="401" s="120" customFormat="1" ht="12.75"/>
    <row r="402" s="120" customFormat="1" ht="12.75"/>
    <row r="403" s="120" customFormat="1" ht="12.75"/>
    <row r="404" s="120" customFormat="1" ht="12.75"/>
    <row r="405" s="120" customFormat="1" ht="12.75"/>
    <row r="406" s="120" customFormat="1" ht="12.75"/>
    <row r="407" s="120" customFormat="1" ht="12.75"/>
    <row r="408" s="120" customFormat="1" ht="12.75"/>
    <row r="409" s="120" customFormat="1" ht="12.75"/>
    <row r="410" s="120" customFormat="1" ht="12.75"/>
    <row r="411" s="120" customFormat="1" ht="12.75"/>
    <row r="412" s="120" customFormat="1" ht="12.75"/>
    <row r="413" s="120" customFormat="1" ht="12.75"/>
    <row r="414" s="120" customFormat="1" ht="12.75"/>
    <row r="415" s="120" customFormat="1" ht="12.75"/>
    <row r="416" s="120" customFormat="1" ht="12.75"/>
    <row r="417" s="120" customFormat="1" ht="12.75"/>
    <row r="418" s="120" customFormat="1" ht="12.75"/>
    <row r="419" s="120" customFormat="1" ht="12.75"/>
    <row r="420" s="120" customFormat="1" ht="12.75"/>
    <row r="421" s="120" customFormat="1" ht="12.75"/>
    <row r="422" s="120" customFormat="1" ht="12.75"/>
    <row r="423" s="120" customFormat="1" ht="12.75"/>
    <row r="424" s="120" customFormat="1" ht="12.75"/>
    <row r="425" s="120" customFormat="1" ht="12.75"/>
    <row r="426" s="120" customFormat="1" ht="12.75"/>
    <row r="427" s="120" customFormat="1" ht="12.75"/>
    <row r="428" s="120" customFormat="1" ht="12.75"/>
    <row r="429" s="120" customFormat="1" ht="12.75"/>
    <row r="430" s="120" customFormat="1" ht="12.75"/>
    <row r="431" s="120" customFormat="1" ht="12.75"/>
    <row r="432" s="120" customFormat="1" ht="12.75"/>
    <row r="433" s="120" customFormat="1" ht="12.75"/>
    <row r="434" s="120" customFormat="1" ht="12.75"/>
    <row r="435" s="120" customFormat="1" ht="12.75"/>
    <row r="436" s="120" customFormat="1" ht="12.75"/>
    <row r="437" s="120" customFormat="1" ht="12.75"/>
    <row r="438" s="120" customFormat="1" ht="12.75"/>
    <row r="439" s="120" customFormat="1" ht="12.75"/>
    <row r="440" s="120" customFormat="1" ht="12.75"/>
    <row r="441" s="120" customFormat="1" ht="12.75"/>
    <row r="442" s="120" customFormat="1" ht="12.75"/>
    <row r="443" s="120" customFormat="1" ht="12.75"/>
    <row r="444" s="120" customFormat="1" ht="12.75"/>
    <row r="445" s="120" customFormat="1" ht="12.75"/>
    <row r="446" s="120" customFormat="1" ht="12.75"/>
    <row r="447" s="120" customFormat="1" ht="12.75"/>
    <row r="448" s="120" customFormat="1" ht="12.75"/>
    <row r="449" s="120" customFormat="1" ht="12.75"/>
    <row r="450" s="120" customFormat="1" ht="12.75"/>
    <row r="451" s="120" customFormat="1" ht="12.75"/>
    <row r="452" s="120" customFormat="1" ht="12.75"/>
    <row r="453" s="120" customFormat="1" ht="12.75"/>
    <row r="454" s="120" customFormat="1" ht="12.75"/>
    <row r="455" s="120" customFormat="1" ht="12.75"/>
    <row r="456" s="120" customFormat="1" ht="12.75"/>
    <row r="457" s="120" customFormat="1" ht="12.75"/>
    <row r="458" s="120" customFormat="1" ht="12.75"/>
    <row r="459" s="120" customFormat="1" ht="12.75"/>
    <row r="460" s="120" customFormat="1" ht="12.75"/>
    <row r="461" s="120" customFormat="1" ht="12.75"/>
    <row r="462" s="120" customFormat="1" ht="12.75"/>
    <row r="463" s="120" customFormat="1" ht="12.75"/>
    <row r="464" s="120" customFormat="1" ht="12.75"/>
    <row r="465" s="120" customFormat="1" ht="12.75"/>
    <row r="466" s="120" customFormat="1" ht="12.75"/>
    <row r="467" s="120" customFormat="1" ht="12.75"/>
    <row r="468" s="120" customFormat="1" ht="12.75"/>
    <row r="469" s="120" customFormat="1" ht="12.75"/>
    <row r="470" s="120" customFormat="1" ht="12.75"/>
    <row r="471" s="120" customFormat="1" ht="12.75"/>
    <row r="472" s="120" customFormat="1" ht="12.75"/>
    <row r="473" s="120" customFormat="1" ht="12.75"/>
    <row r="474" s="120" customFormat="1" ht="12.75"/>
    <row r="475" s="120" customFormat="1" ht="12.75"/>
    <row r="476" s="120" customFormat="1" ht="12.75"/>
    <row r="477" s="120" customFormat="1" ht="12.75"/>
    <row r="478" s="120" customFormat="1" ht="12.75"/>
    <row r="479" s="120" customFormat="1" ht="12.75"/>
    <row r="480" s="120" customFormat="1" ht="12.75"/>
    <row r="481" s="120" customFormat="1" ht="12.75"/>
    <row r="482" s="120" customFormat="1" ht="12.75"/>
    <row r="483" s="120" customFormat="1" ht="12.75"/>
    <row r="484" s="120" customFormat="1" ht="12.75"/>
    <row r="485" s="120" customFormat="1" ht="12.75"/>
    <row r="486" s="120" customFormat="1" ht="12.75"/>
    <row r="487" s="120" customFormat="1" ht="12.75"/>
    <row r="488" s="120" customFormat="1" ht="12.75"/>
    <row r="489" s="120" customFormat="1" ht="12.75"/>
    <row r="490" s="120" customFormat="1" ht="12.75"/>
    <row r="491" s="120" customFormat="1" ht="12.75"/>
    <row r="492" s="120" customFormat="1" ht="12.75"/>
    <row r="493" s="120" customFormat="1" ht="12.75"/>
    <row r="494" s="120" customFormat="1" ht="12.75"/>
    <row r="495" s="120" customFormat="1" ht="12.75"/>
    <row r="496" s="120" customFormat="1" ht="12.75"/>
    <row r="497" s="120" customFormat="1" ht="12.75"/>
    <row r="498" s="120" customFormat="1" ht="12.75"/>
    <row r="499" s="120" customFormat="1" ht="12.75"/>
    <row r="500" s="120" customFormat="1" ht="12.75"/>
  </sheetData>
  <sheetProtection sheet="1" scenarios="1" formatCells="0" formatColumns="0" formatRows="0"/>
  <mergeCells count="8">
    <mergeCell ref="B1:L1"/>
    <mergeCell ref="B2:L2"/>
    <mergeCell ref="B3:L3"/>
    <mergeCell ref="B4:L4"/>
    <mergeCell ref="D11:D12"/>
    <mergeCell ref="B5:L5"/>
    <mergeCell ref="B6:L6"/>
    <mergeCell ref="B7:L7"/>
  </mergeCells>
  <printOptions gridLines="1"/>
  <pageMargins left="0.5" right="0.5" top="0.5" bottom="0.5" header="0.5" footer="0.5"/>
  <pageSetup fitToHeight="1" fitToWidth="1" horizontalDpi="300" verticalDpi="300" orientation="landscape" scale="21" r:id="rId2"/>
  <ignoredErrors>
    <ignoredError sqref="D29 D27 AE2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John Ross</dc:creator>
  <cp:keywords/>
  <dc:description/>
  <cp:lastModifiedBy>asmith</cp:lastModifiedBy>
  <cp:lastPrinted>2007-08-16T17:28:13Z</cp:lastPrinted>
  <dcterms:created xsi:type="dcterms:W3CDTF">2005-11-07T01:32:18Z</dcterms:created>
  <dcterms:modified xsi:type="dcterms:W3CDTF">2007-09-21T19:22:24Z</dcterms:modified>
  <cp:category/>
  <cp:version/>
  <cp:contentType/>
  <cp:contentStatus/>
</cp:coreProperties>
</file>